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umedha\Excel\"/>
    </mc:Choice>
  </mc:AlternateContent>
  <xr:revisionPtr revIDLastSave="0" documentId="13_ncr:1_{6B8E46BE-ACC8-472E-BFC9-AA6289926A6D}" xr6:coauthVersionLast="47" xr6:coauthVersionMax="47" xr10:uidLastSave="{00000000-0000-0000-0000-000000000000}"/>
  <bookViews>
    <workbookView xWindow="1152" yWindow="828" windowWidth="19728" windowHeight="11412" xr2:uid="{84482B2A-D2F2-42A0-9CC0-EBF257B8F7A0}"/>
  </bookViews>
  <sheets>
    <sheet name="Monthly" sheetId="4" r:id="rId1"/>
    <sheet name="consumers &amp; MD for the year2025" sheetId="1" r:id="rId2"/>
    <sheet name="MWh for the year 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71" i="4" l="1"/>
  <c r="AB71" i="4"/>
  <c r="AA71" i="4"/>
  <c r="AA70" i="4" s="1"/>
  <c r="Z71" i="4"/>
  <c r="Z53" i="4" s="1"/>
  <c r="Y71" i="4"/>
  <c r="Y61" i="4" s="1"/>
  <c r="X71" i="4"/>
  <c r="X68" i="4" s="1"/>
  <c r="W71" i="4"/>
  <c r="W61" i="4" s="1"/>
  <c r="V71" i="4"/>
  <c r="U71" i="4"/>
  <c r="U66" i="4" s="1"/>
  <c r="T71" i="4"/>
  <c r="T69" i="4" s="1"/>
  <c r="S71" i="4"/>
  <c r="S43" i="4" s="1"/>
  <c r="R71" i="4"/>
  <c r="R53" i="4" s="1"/>
  <c r="Q71" i="4"/>
  <c r="Q69" i="4" s="1"/>
  <c r="P71" i="4"/>
  <c r="P60" i="4" s="1"/>
  <c r="O71" i="4"/>
  <c r="N71" i="4"/>
  <c r="N57" i="4" s="1"/>
  <c r="M71" i="4"/>
  <c r="M30" i="4" s="1"/>
  <c r="L71" i="4"/>
  <c r="K71" i="4"/>
  <c r="K61" i="4" s="1"/>
  <c r="J71" i="4"/>
  <c r="J60" i="4" s="1"/>
  <c r="I71" i="4"/>
  <c r="I66" i="4" s="1"/>
  <c r="H71" i="4"/>
  <c r="H29" i="4" s="1"/>
  <c r="G71" i="4"/>
  <c r="G43" i="4" s="1"/>
  <c r="F71" i="4"/>
  <c r="F59" i="4" s="1"/>
  <c r="E71" i="4"/>
  <c r="E69" i="4" s="1"/>
  <c r="D70" i="4"/>
  <c r="AA69" i="4"/>
  <c r="X69" i="4"/>
  <c r="O69" i="4"/>
  <c r="L69" i="4"/>
  <c r="K69" i="4"/>
  <c r="J69" i="4"/>
  <c r="I69" i="4"/>
  <c r="AA68" i="4"/>
  <c r="O68" i="4"/>
  <c r="L68" i="4"/>
  <c r="C67" i="4"/>
  <c r="AA67" i="4" s="1"/>
  <c r="Q66" i="4"/>
  <c r="O66" i="4"/>
  <c r="E66" i="4"/>
  <c r="D66" i="4"/>
  <c r="AB65" i="4"/>
  <c r="X65" i="4"/>
  <c r="N65" i="4"/>
  <c r="L65" i="4"/>
  <c r="AB64" i="4"/>
  <c r="X64" i="4"/>
  <c r="L64" i="4"/>
  <c r="AB63" i="4"/>
  <c r="X63" i="4"/>
  <c r="L63" i="4"/>
  <c r="J63" i="4"/>
  <c r="AA61" i="4"/>
  <c r="Q61" i="4"/>
  <c r="O61" i="4"/>
  <c r="E61" i="4"/>
  <c r="D61" i="4"/>
  <c r="P61" i="4" s="1"/>
  <c r="AB60" i="4"/>
  <c r="X60" i="4"/>
  <c r="L60" i="4"/>
  <c r="AB59" i="4"/>
  <c r="X59" i="4"/>
  <c r="P59" i="4"/>
  <c r="L59" i="4"/>
  <c r="AB58" i="4"/>
  <c r="Z58" i="4"/>
  <c r="X58" i="4"/>
  <c r="P58" i="4"/>
  <c r="L58" i="4"/>
  <c r="X57" i="4"/>
  <c r="L57" i="4"/>
  <c r="AB56" i="4"/>
  <c r="AA56" i="4"/>
  <c r="X56" i="4"/>
  <c r="Q56" i="4"/>
  <c r="P56" i="4"/>
  <c r="O56" i="4"/>
  <c r="L56" i="4"/>
  <c r="E56" i="4"/>
  <c r="C55" i="4"/>
  <c r="AA54" i="4"/>
  <c r="Q54" i="4"/>
  <c r="O54" i="4"/>
  <c r="M54" i="4"/>
  <c r="E54" i="4"/>
  <c r="D54" i="4"/>
  <c r="AB53" i="4"/>
  <c r="X53" i="4"/>
  <c r="P53" i="4"/>
  <c r="L53" i="4"/>
  <c r="AB52" i="4"/>
  <c r="X52" i="4"/>
  <c r="P52" i="4"/>
  <c r="N52" i="4"/>
  <c r="L52" i="4"/>
  <c r="AB51" i="4"/>
  <c r="X51" i="4"/>
  <c r="P51" i="4"/>
  <c r="N51" i="4"/>
  <c r="L51" i="4"/>
  <c r="AA49" i="4"/>
  <c r="Q49" i="4"/>
  <c r="O49" i="4"/>
  <c r="N49" i="4"/>
  <c r="M49" i="4"/>
  <c r="E49" i="4"/>
  <c r="D49" i="4"/>
  <c r="P49" i="4" s="1"/>
  <c r="Z48" i="4"/>
  <c r="X48" i="4"/>
  <c r="P48" i="4"/>
  <c r="L48" i="4"/>
  <c r="X47" i="4"/>
  <c r="P47" i="4"/>
  <c r="L47" i="4"/>
  <c r="X46" i="4"/>
  <c r="P46" i="4"/>
  <c r="L46" i="4"/>
  <c r="AA44" i="4"/>
  <c r="D44" i="4"/>
  <c r="AA43" i="4"/>
  <c r="Z43" i="4"/>
  <c r="X43" i="4"/>
  <c r="Q43" i="4"/>
  <c r="O43" i="4"/>
  <c r="L43" i="4"/>
  <c r="J43" i="4"/>
  <c r="E43" i="4"/>
  <c r="AA42" i="4"/>
  <c r="X42" i="4"/>
  <c r="Q42" i="4"/>
  <c r="O42" i="4"/>
  <c r="L42" i="4"/>
  <c r="E42" i="4"/>
  <c r="AA41" i="4"/>
  <c r="D41" i="4"/>
  <c r="X40" i="4"/>
  <c r="Q40" i="4"/>
  <c r="O40" i="4"/>
  <c r="N40" i="4"/>
  <c r="L40" i="4"/>
  <c r="I40" i="4"/>
  <c r="E40" i="4"/>
  <c r="AA39" i="4"/>
  <c r="X39" i="4"/>
  <c r="Q39" i="4"/>
  <c r="O39" i="4"/>
  <c r="N39" i="4"/>
  <c r="L39" i="4"/>
  <c r="E39" i="4"/>
  <c r="AA37" i="4"/>
  <c r="Z37" i="4"/>
  <c r="Y37" i="4"/>
  <c r="X37" i="4"/>
  <c r="Q37" i="4"/>
  <c r="O37" i="4"/>
  <c r="L37" i="4"/>
  <c r="E37" i="4"/>
  <c r="AA36" i="4"/>
  <c r="AA35" i="4"/>
  <c r="Q35" i="4"/>
  <c r="O35" i="4"/>
  <c r="E35" i="4"/>
  <c r="D35" i="4"/>
  <c r="AB34" i="4"/>
  <c r="Z34" i="4"/>
  <c r="X34" i="4"/>
  <c r="P34" i="4"/>
  <c r="L34" i="4"/>
  <c r="AB33" i="4"/>
  <c r="X33" i="4"/>
  <c r="P33" i="4"/>
  <c r="L33" i="4"/>
  <c r="AB32" i="4"/>
  <c r="Z32" i="4"/>
  <c r="X32" i="4"/>
  <c r="P32" i="4"/>
  <c r="L32" i="4"/>
  <c r="AA30" i="4"/>
  <c r="U30" i="4"/>
  <c r="Q30" i="4"/>
  <c r="O30" i="4"/>
  <c r="E30" i="4"/>
  <c r="D30" i="4"/>
  <c r="AB29" i="4"/>
  <c r="X29" i="4"/>
  <c r="P29" i="4"/>
  <c r="L29" i="4"/>
  <c r="AB28" i="4"/>
  <c r="X28" i="4"/>
  <c r="P28" i="4"/>
  <c r="N28" i="4"/>
  <c r="L28" i="4"/>
  <c r="AB27" i="4"/>
  <c r="X27" i="4"/>
  <c r="P27" i="4"/>
  <c r="L27" i="4"/>
  <c r="AA25" i="4"/>
  <c r="D25" i="4"/>
  <c r="AB24" i="4"/>
  <c r="AA24" i="4"/>
  <c r="X24" i="4"/>
  <c r="Q24" i="4"/>
  <c r="P24" i="4"/>
  <c r="O24" i="4"/>
  <c r="L24" i="4"/>
  <c r="E24" i="4"/>
  <c r="AB23" i="4"/>
  <c r="AA23" i="4"/>
  <c r="Z23" i="4"/>
  <c r="Y23" i="4"/>
  <c r="X23" i="4"/>
  <c r="Q23" i="4"/>
  <c r="P23" i="4"/>
  <c r="O23" i="4"/>
  <c r="N23" i="4"/>
  <c r="L23" i="4"/>
  <c r="I23" i="4"/>
  <c r="E23" i="4"/>
  <c r="AA22" i="4"/>
  <c r="D22" i="4"/>
  <c r="Z22" i="4" s="1"/>
  <c r="AB21" i="4"/>
  <c r="AA21" i="4"/>
  <c r="X21" i="4"/>
  <c r="Q21" i="4"/>
  <c r="P21" i="4"/>
  <c r="O21" i="4"/>
  <c r="L21" i="4"/>
  <c r="E21" i="4"/>
  <c r="AB20" i="4"/>
  <c r="AA20" i="4"/>
  <c r="Y20" i="4"/>
  <c r="X20" i="4"/>
  <c r="Q20" i="4"/>
  <c r="P20" i="4"/>
  <c r="O20" i="4"/>
  <c r="L20" i="4"/>
  <c r="E20" i="4"/>
  <c r="AB19" i="4"/>
  <c r="AA19" i="4"/>
  <c r="Y19" i="4"/>
  <c r="X19" i="4"/>
  <c r="U19" i="4"/>
  <c r="Q19" i="4"/>
  <c r="P19" i="4"/>
  <c r="O19" i="4"/>
  <c r="L19" i="4"/>
  <c r="K19" i="4"/>
  <c r="E19" i="4"/>
  <c r="AB18" i="4"/>
  <c r="AA18" i="4"/>
  <c r="X18" i="4"/>
  <c r="Q18" i="4"/>
  <c r="P18" i="4"/>
  <c r="O18" i="4"/>
  <c r="L18" i="4"/>
  <c r="E18" i="4"/>
  <c r="AB17" i="4"/>
  <c r="AA17" i="4"/>
  <c r="Y17" i="4"/>
  <c r="X17" i="4"/>
  <c r="Q17" i="4"/>
  <c r="P17" i="4"/>
  <c r="O17" i="4"/>
  <c r="M17" i="4"/>
  <c r="L17" i="4"/>
  <c r="K17" i="4"/>
  <c r="I17" i="4"/>
  <c r="E17" i="4"/>
  <c r="AA16" i="4"/>
  <c r="AB15" i="4"/>
  <c r="AA15" i="4"/>
  <c r="X15" i="4"/>
  <c r="Q15" i="4"/>
  <c r="P15" i="4"/>
  <c r="O15" i="4"/>
  <c r="L15" i="4"/>
  <c r="AB14" i="4"/>
  <c r="Z14" i="4"/>
  <c r="X14" i="4"/>
  <c r="P14" i="4"/>
  <c r="L14" i="4"/>
  <c r="AB13" i="4"/>
  <c r="Z13" i="4"/>
  <c r="X13" i="4"/>
  <c r="P13" i="4"/>
  <c r="L13" i="4"/>
  <c r="AB12" i="4"/>
  <c r="Z12" i="4"/>
  <c r="X12" i="4"/>
  <c r="P12" i="4"/>
  <c r="L12" i="4"/>
  <c r="AA10" i="4"/>
  <c r="Y10" i="4"/>
  <c r="D10" i="4"/>
  <c r="AB10" i="4" s="1"/>
  <c r="AB9" i="4"/>
  <c r="AA9" i="4"/>
  <c r="X9" i="4"/>
  <c r="Q9" i="4"/>
  <c r="P9" i="4"/>
  <c r="O9" i="4"/>
  <c r="L9" i="4"/>
  <c r="E9" i="4"/>
  <c r="AB8" i="4"/>
  <c r="AA8" i="4"/>
  <c r="X8" i="4"/>
  <c r="Q8" i="4"/>
  <c r="P8" i="4"/>
  <c r="O8" i="4"/>
  <c r="N8" i="4"/>
  <c r="M8" i="4"/>
  <c r="L8" i="4"/>
  <c r="E8" i="4"/>
  <c r="AB7" i="4"/>
  <c r="AA7" i="4"/>
  <c r="Z7" i="4"/>
  <c r="Y7" i="4"/>
  <c r="X7" i="4"/>
  <c r="U7" i="4"/>
  <c r="Q7" i="4"/>
  <c r="P7" i="4"/>
  <c r="O7" i="4"/>
  <c r="L7" i="4"/>
  <c r="K7" i="4"/>
  <c r="J7" i="4"/>
  <c r="I7" i="4"/>
  <c r="E7" i="4"/>
  <c r="AB6" i="4"/>
  <c r="AA6" i="4"/>
  <c r="X6" i="4"/>
  <c r="Q6" i="4"/>
  <c r="P6" i="4"/>
  <c r="O6" i="4"/>
  <c r="L6" i="4"/>
  <c r="E6" i="4"/>
  <c r="AB5" i="4"/>
  <c r="AA5" i="4"/>
  <c r="Z5" i="4"/>
  <c r="Y5" i="4"/>
  <c r="X5" i="4"/>
  <c r="Q5" i="4"/>
  <c r="P5" i="4"/>
  <c r="O5" i="4"/>
  <c r="N5" i="4"/>
  <c r="M5" i="4"/>
  <c r="L5" i="4"/>
  <c r="E5" i="4"/>
  <c r="AB4" i="4"/>
  <c r="AA4" i="4"/>
  <c r="Z4" i="4"/>
  <c r="X4" i="4"/>
  <c r="U4" i="4"/>
  <c r="Q4" i="4"/>
  <c r="P4" i="4"/>
  <c r="O4" i="4"/>
  <c r="L4" i="4"/>
  <c r="K4" i="4"/>
  <c r="E4" i="4"/>
  <c r="W19" i="4" l="1"/>
  <c r="K40" i="4"/>
  <c r="W18" i="4"/>
  <c r="K35" i="4"/>
  <c r="K49" i="4"/>
  <c r="W4" i="4"/>
  <c r="W5" i="4"/>
  <c r="W7" i="4"/>
  <c r="W17" i="4"/>
  <c r="K30" i="4"/>
  <c r="W8" i="4"/>
  <c r="K43" i="4"/>
  <c r="K56" i="4"/>
  <c r="W30" i="4"/>
  <c r="K37" i="4"/>
  <c r="W21" i="4"/>
  <c r="K6" i="4"/>
  <c r="K15" i="4"/>
  <c r="W20" i="4"/>
  <c r="AA66" i="4"/>
  <c r="N64" i="4"/>
  <c r="N6" i="4"/>
  <c r="Z8" i="4"/>
  <c r="Z9" i="4"/>
  <c r="Y25" i="4"/>
  <c r="Z28" i="4"/>
  <c r="N33" i="4"/>
  <c r="N37" i="4"/>
  <c r="Z44" i="4"/>
  <c r="H48" i="4"/>
  <c r="Z56" i="4"/>
  <c r="N59" i="4"/>
  <c r="Y42" i="4"/>
  <c r="Y9" i="4"/>
  <c r="M37" i="4"/>
  <c r="N13" i="4"/>
  <c r="Y39" i="4"/>
  <c r="Y49" i="4"/>
  <c r="Z64" i="4"/>
  <c r="N69" i="4"/>
  <c r="V49" i="4"/>
  <c r="N35" i="4"/>
  <c r="Z42" i="4"/>
  <c r="M7" i="4"/>
  <c r="N15" i="4"/>
  <c r="M19" i="4"/>
  <c r="M35" i="4"/>
  <c r="Z39" i="4"/>
  <c r="Y41" i="4"/>
  <c r="N48" i="4"/>
  <c r="Z49" i="4"/>
  <c r="I68" i="4"/>
  <c r="M6" i="4"/>
  <c r="Y8" i="4"/>
  <c r="Z25" i="4"/>
  <c r="Z47" i="4"/>
  <c r="Y56" i="4"/>
  <c r="Y4" i="4"/>
  <c r="N7" i="4"/>
  <c r="M18" i="4"/>
  <c r="M20" i="4"/>
  <c r="M23" i="4"/>
  <c r="N24" i="4"/>
  <c r="N27" i="4"/>
  <c r="N29" i="4"/>
  <c r="Y30" i="4"/>
  <c r="Z33" i="4"/>
  <c r="N46" i="4"/>
  <c r="N53" i="4"/>
  <c r="I56" i="4"/>
  <c r="Z59" i="4"/>
  <c r="H63" i="4"/>
  <c r="K68" i="4"/>
  <c r="Z6" i="4"/>
  <c r="N9" i="4"/>
  <c r="T19" i="4"/>
  <c r="Z27" i="4"/>
  <c r="Z29" i="4"/>
  <c r="N32" i="4"/>
  <c r="N34" i="4"/>
  <c r="N42" i="4"/>
  <c r="N43" i="4"/>
  <c r="Z46" i="4"/>
  <c r="N56" i="4"/>
  <c r="N58" i="4"/>
  <c r="N60" i="4"/>
  <c r="N63" i="4"/>
  <c r="Z65" i="4"/>
  <c r="Y69" i="4"/>
  <c r="Y6" i="4"/>
  <c r="M9" i="4"/>
  <c r="M43" i="4"/>
  <c r="M4" i="4"/>
  <c r="N12" i="4"/>
  <c r="N14" i="4"/>
  <c r="Y15" i="4"/>
  <c r="Y21" i="4"/>
  <c r="Z68" i="4"/>
  <c r="Z70" i="4"/>
  <c r="Y35" i="4"/>
  <c r="N68" i="4"/>
  <c r="Z69" i="4"/>
  <c r="N4" i="4"/>
  <c r="Z15" i="4"/>
  <c r="Z24" i="4"/>
  <c r="M40" i="4"/>
  <c r="N47" i="4"/>
  <c r="Z60" i="4"/>
  <c r="Z63" i="4"/>
  <c r="Z10" i="4"/>
  <c r="T46" i="4"/>
  <c r="U9" i="4"/>
  <c r="K18" i="4"/>
  <c r="M68" i="4"/>
  <c r="S21" i="4"/>
  <c r="U21" i="4"/>
  <c r="I37" i="4"/>
  <c r="I54" i="4"/>
  <c r="W6" i="4"/>
  <c r="W9" i="4"/>
  <c r="W15" i="4"/>
  <c r="P35" i="4"/>
  <c r="W42" i="4"/>
  <c r="K66" i="4"/>
  <c r="G54" i="4"/>
  <c r="G5" i="4"/>
  <c r="K8" i="4"/>
  <c r="J20" i="4"/>
  <c r="U23" i="4"/>
  <c r="W39" i="4"/>
  <c r="W43" i="4"/>
  <c r="J47" i="4"/>
  <c r="M66" i="4"/>
  <c r="T13" i="4"/>
  <c r="W49" i="4"/>
  <c r="I5" i="4"/>
  <c r="K20" i="4"/>
  <c r="K21" i="4"/>
  <c r="H28" i="4"/>
  <c r="U35" i="4"/>
  <c r="W40" i="4"/>
  <c r="J51" i="4"/>
  <c r="C71" i="4"/>
  <c r="H37" i="4"/>
  <c r="S9" i="4"/>
  <c r="K5" i="4"/>
  <c r="K9" i="4"/>
  <c r="T17" i="4"/>
  <c r="T34" i="4"/>
  <c r="W35" i="4"/>
  <c r="I49" i="4"/>
  <c r="AA55" i="4"/>
  <c r="T21" i="4"/>
  <c r="J12" i="4"/>
  <c r="S7" i="4"/>
  <c r="U17" i="4"/>
  <c r="S19" i="4"/>
  <c r="V41" i="4"/>
  <c r="J49" i="4"/>
  <c r="W66" i="4"/>
  <c r="F15" i="4"/>
  <c r="G23" i="4"/>
  <c r="T29" i="4"/>
  <c r="I9" i="4"/>
  <c r="H19" i="4"/>
  <c r="U39" i="4"/>
  <c r="T48" i="4"/>
  <c r="S66" i="4"/>
  <c r="G4" i="4"/>
  <c r="S6" i="4"/>
  <c r="J14" i="4"/>
  <c r="J15" i="4"/>
  <c r="I19" i="4"/>
  <c r="I21" i="4"/>
  <c r="T24" i="4"/>
  <c r="H27" i="4"/>
  <c r="Z35" i="4"/>
  <c r="G39" i="4"/>
  <c r="G42" i="4"/>
  <c r="P44" i="4"/>
  <c r="R54" i="4"/>
  <c r="M56" i="4"/>
  <c r="M61" i="4"/>
  <c r="T63" i="4"/>
  <c r="T65" i="4"/>
  <c r="H70" i="4"/>
  <c r="F28" i="4"/>
  <c r="G15" i="4"/>
  <c r="U24" i="4"/>
  <c r="T28" i="4"/>
  <c r="I35" i="4"/>
  <c r="H39" i="4"/>
  <c r="H42" i="4"/>
  <c r="T44" i="4"/>
  <c r="S54" i="4"/>
  <c r="Y66" i="4"/>
  <c r="S68" i="4"/>
  <c r="M69" i="4"/>
  <c r="L70" i="4"/>
  <c r="H15" i="4"/>
  <c r="T15" i="4"/>
  <c r="G19" i="4"/>
  <c r="L44" i="4"/>
  <c r="T12" i="4"/>
  <c r="U15" i="4"/>
  <c r="G21" i="4"/>
  <c r="F27" i="4"/>
  <c r="T33" i="4"/>
  <c r="F42" i="4"/>
  <c r="N44" i="4"/>
  <c r="U6" i="4"/>
  <c r="S8" i="4"/>
  <c r="J19" i="4"/>
  <c r="G6" i="4"/>
  <c r="U8" i="4"/>
  <c r="F30" i="4"/>
  <c r="AB35" i="4"/>
  <c r="I39" i="4"/>
  <c r="S40" i="4"/>
  <c r="P70" i="4"/>
  <c r="R15" i="4"/>
  <c r="G17" i="4"/>
  <c r="S39" i="4"/>
  <c r="G9" i="4"/>
  <c r="T39" i="4"/>
  <c r="G61" i="4"/>
  <c r="H14" i="4"/>
  <c r="S24" i="4"/>
  <c r="U42" i="4"/>
  <c r="H53" i="4"/>
  <c r="I4" i="4"/>
  <c r="S18" i="4"/>
  <c r="T18" i="4"/>
  <c r="S20" i="4"/>
  <c r="G24" i="4"/>
  <c r="I42" i="4"/>
  <c r="T43" i="4"/>
  <c r="X44" i="4"/>
  <c r="D55" i="4"/>
  <c r="J55" i="4" s="1"/>
  <c r="U54" i="4"/>
  <c r="H60" i="4"/>
  <c r="U68" i="4"/>
  <c r="I6" i="4"/>
  <c r="H13" i="4"/>
  <c r="M15" i="4"/>
  <c r="F18" i="4"/>
  <c r="U18" i="4"/>
  <c r="T20" i="4"/>
  <c r="M21" i="4"/>
  <c r="H24" i="4"/>
  <c r="Y24" i="4"/>
  <c r="L35" i="4"/>
  <c r="Y36" i="4"/>
  <c r="S37" i="4"/>
  <c r="K39" i="4"/>
  <c r="T40" i="4"/>
  <c r="K42" i="4"/>
  <c r="U43" i="4"/>
  <c r="Y44" i="4"/>
  <c r="T47" i="4"/>
  <c r="R49" i="4"/>
  <c r="Y54" i="4"/>
  <c r="W68" i="4"/>
  <c r="T70" i="4"/>
  <c r="S4" i="4"/>
  <c r="F49" i="4"/>
  <c r="S49" i="4"/>
  <c r="S61" i="4"/>
  <c r="T66" i="4"/>
  <c r="Y67" i="4"/>
  <c r="S69" i="4"/>
  <c r="X70" i="4"/>
  <c r="R52" i="4"/>
  <c r="S42" i="4"/>
  <c r="AB25" i="4"/>
  <c r="T42" i="4"/>
  <c r="I15" i="4"/>
  <c r="I61" i="4"/>
  <c r="R5" i="4"/>
  <c r="J6" i="4"/>
  <c r="G8" i="4"/>
  <c r="T14" i="4"/>
  <c r="G18" i="4"/>
  <c r="U20" i="4"/>
  <c r="H22" i="4"/>
  <c r="I24" i="4"/>
  <c r="T27" i="4"/>
  <c r="I30" i="4"/>
  <c r="T37" i="4"/>
  <c r="I8" i="4"/>
  <c r="F29" i="4"/>
  <c r="U37" i="4"/>
  <c r="M39" i="4"/>
  <c r="M42" i="4"/>
  <c r="G49" i="4"/>
  <c r="T49" i="4"/>
  <c r="U56" i="4"/>
  <c r="U61" i="4"/>
  <c r="Y68" i="4"/>
  <c r="U69" i="4"/>
  <c r="Y70" i="4"/>
  <c r="G69" i="4"/>
  <c r="G7" i="4"/>
  <c r="S15" i="4"/>
  <c r="T32" i="4"/>
  <c r="U40" i="4"/>
  <c r="S5" i="4"/>
  <c r="R17" i="4"/>
  <c r="H18" i="4"/>
  <c r="G20" i="4"/>
  <c r="Y22" i="4"/>
  <c r="S23" i="4"/>
  <c r="F5" i="4"/>
  <c r="U5" i="4"/>
  <c r="Y16" i="4"/>
  <c r="S17" i="4"/>
  <c r="I18" i="4"/>
  <c r="Y18" i="4"/>
  <c r="I20" i="4"/>
  <c r="T23" i="4"/>
  <c r="M24" i="4"/>
  <c r="R34" i="4"/>
  <c r="G37" i="4"/>
  <c r="W37" i="4"/>
  <c r="G40" i="4"/>
  <c r="I43" i="4"/>
  <c r="Y43" i="4"/>
  <c r="F48" i="4"/>
  <c r="H49" i="4"/>
  <c r="U49" i="4"/>
  <c r="Y55" i="4"/>
  <c r="W56" i="4"/>
  <c r="T64" i="4"/>
  <c r="G66" i="4"/>
  <c r="G68" i="4"/>
  <c r="W69" i="4"/>
  <c r="T55" i="4"/>
  <c r="F25" i="4"/>
  <c r="F17" i="4"/>
  <c r="H25" i="4"/>
  <c r="R33" i="4"/>
  <c r="V61" i="4"/>
  <c r="J61" i="4"/>
  <c r="F4" i="4"/>
  <c r="V18" i="4"/>
  <c r="F24" i="4"/>
  <c r="J25" i="4"/>
  <c r="J28" i="4"/>
  <c r="V30" i="4"/>
  <c r="P41" i="4"/>
  <c r="V42" i="4"/>
  <c r="F47" i="4"/>
  <c r="J57" i="4"/>
  <c r="Z54" i="4"/>
  <c r="N54" i="4"/>
  <c r="X54" i="4"/>
  <c r="L54" i="4"/>
  <c r="R66" i="4"/>
  <c r="D16" i="4"/>
  <c r="J10" i="4"/>
  <c r="R24" i="4"/>
  <c r="L41" i="4"/>
  <c r="T54" i="4"/>
  <c r="V58" i="4"/>
  <c r="R61" i="4"/>
  <c r="X66" i="4"/>
  <c r="L66" i="4"/>
  <c r="V66" i="4"/>
  <c r="J66" i="4"/>
  <c r="V5" i="4"/>
  <c r="F10" i="4"/>
  <c r="X22" i="4"/>
  <c r="V22" i="4"/>
  <c r="AB22" i="4"/>
  <c r="J27" i="4"/>
  <c r="J29" i="4"/>
  <c r="R32" i="4"/>
  <c r="V34" i="4"/>
  <c r="J39" i="4"/>
  <c r="J48" i="4"/>
  <c r="F54" i="4"/>
  <c r="H69" i="4"/>
  <c r="H68" i="4"/>
  <c r="H44" i="4"/>
  <c r="H56" i="4"/>
  <c r="H9" i="4"/>
  <c r="H8" i="4"/>
  <c r="H7" i="4"/>
  <c r="H6" i="4"/>
  <c r="H5" i="4"/>
  <c r="H4" i="4"/>
  <c r="J5" i="4"/>
  <c r="R9" i="4"/>
  <c r="H10" i="4"/>
  <c r="H12" i="4"/>
  <c r="J13" i="4"/>
  <c r="H17" i="4"/>
  <c r="J18" i="4"/>
  <c r="F22" i="4"/>
  <c r="R23" i="4"/>
  <c r="L25" i="4"/>
  <c r="V33" i="4"/>
  <c r="D36" i="4"/>
  <c r="R41" i="4"/>
  <c r="J42" i="4"/>
  <c r="H47" i="4"/>
  <c r="R51" i="4"/>
  <c r="F53" i="4"/>
  <c r="V54" i="4"/>
  <c r="F60" i="4"/>
  <c r="F61" i="4"/>
  <c r="T61" i="4"/>
  <c r="F66" i="4"/>
  <c r="V65" i="4"/>
  <c r="V64" i="4"/>
  <c r="V63" i="4"/>
  <c r="V56" i="4"/>
  <c r="V53" i="4"/>
  <c r="V52" i="4"/>
  <c r="V51" i="4"/>
  <c r="V48" i="4"/>
  <c r="V47" i="4"/>
  <c r="V46" i="4"/>
  <c r="V70" i="4"/>
  <c r="T30" i="4"/>
  <c r="H30" i="4"/>
  <c r="V37" i="4"/>
  <c r="T25" i="4"/>
  <c r="F44" i="4"/>
  <c r="H46" i="4"/>
  <c r="J53" i="4"/>
  <c r="V57" i="4"/>
  <c r="H61" i="4"/>
  <c r="X61" i="4"/>
  <c r="H65" i="4"/>
  <c r="H66" i="4"/>
  <c r="Z66" i="4"/>
  <c r="V68" i="4"/>
  <c r="V59" i="4"/>
  <c r="V19" i="4"/>
  <c r="F40" i="4"/>
  <c r="F39" i="4"/>
  <c r="F37" i="4"/>
  <c r="F70" i="4"/>
  <c r="F69" i="4"/>
  <c r="F68" i="4"/>
  <c r="F14" i="4"/>
  <c r="F13" i="4"/>
  <c r="F12" i="4"/>
  <c r="V4" i="4"/>
  <c r="F9" i="4"/>
  <c r="V15" i="4"/>
  <c r="R21" i="4"/>
  <c r="J70" i="4"/>
  <c r="J56" i="4"/>
  <c r="J34" i="4"/>
  <c r="J33" i="4"/>
  <c r="J32" i="4"/>
  <c r="V9" i="4"/>
  <c r="R14" i="4"/>
  <c r="V25" i="4"/>
  <c r="R29" i="4"/>
  <c r="J65" i="4"/>
  <c r="R7" i="4"/>
  <c r="R10" i="4"/>
  <c r="R13" i="4"/>
  <c r="F20" i="4"/>
  <c r="N22" i="4"/>
  <c r="V23" i="4"/>
  <c r="X25" i="4"/>
  <c r="F34" i="4"/>
  <c r="R43" i="4"/>
  <c r="H52" i="4"/>
  <c r="F58" i="4"/>
  <c r="J59" i="4"/>
  <c r="L61" i="4"/>
  <c r="Z61" i="4"/>
  <c r="F64" i="4"/>
  <c r="AB66" i="4"/>
  <c r="N41" i="4"/>
  <c r="J41" i="4"/>
  <c r="AB41" i="4"/>
  <c r="H41" i="4"/>
  <c r="R30" i="4"/>
  <c r="V39" i="4"/>
  <c r="L10" i="4"/>
  <c r="F23" i="4"/>
  <c r="N25" i="4"/>
  <c r="X30" i="4"/>
  <c r="F46" i="4"/>
  <c r="H54" i="4"/>
  <c r="R57" i="4"/>
  <c r="F65" i="4"/>
  <c r="R8" i="4"/>
  <c r="J22" i="4"/>
  <c r="V24" i="4"/>
  <c r="F8" i="4"/>
  <c r="R35" i="4"/>
  <c r="F35" i="4"/>
  <c r="J44" i="4"/>
  <c r="J46" i="4"/>
  <c r="F52" i="4"/>
  <c r="J54" i="4"/>
  <c r="AB54" i="4"/>
  <c r="R56" i="4"/>
  <c r="H59" i="4"/>
  <c r="J9" i="4"/>
  <c r="H21" i="4"/>
  <c r="F7" i="4"/>
  <c r="V8" i="4"/>
  <c r="T10" i="4"/>
  <c r="R12" i="4"/>
  <c r="V14" i="4"/>
  <c r="R19" i="4"/>
  <c r="V21" i="4"/>
  <c r="P22" i="4"/>
  <c r="J23" i="4"/>
  <c r="V27" i="4"/>
  <c r="V28" i="4"/>
  <c r="V29" i="4"/>
  <c r="N30" i="4"/>
  <c r="AB30" i="4"/>
  <c r="F33" i="4"/>
  <c r="H34" i="4"/>
  <c r="H35" i="4"/>
  <c r="V35" i="4"/>
  <c r="H40" i="4"/>
  <c r="V40" i="4"/>
  <c r="Z41" i="4"/>
  <c r="R47" i="4"/>
  <c r="AB49" i="4"/>
  <c r="J52" i="4"/>
  <c r="H58" i="4"/>
  <c r="H64" i="4"/>
  <c r="N66" i="4"/>
  <c r="F41" i="4"/>
  <c r="V44" i="4"/>
  <c r="J30" i="4"/>
  <c r="V32" i="4"/>
  <c r="J4" i="4"/>
  <c r="J17" i="4"/>
  <c r="H23" i="4"/>
  <c r="R28" i="4"/>
  <c r="L30" i="4"/>
  <c r="Z30" i="4"/>
  <c r="T35" i="4"/>
  <c r="X41" i="4"/>
  <c r="J8" i="4"/>
  <c r="H20" i="4"/>
  <c r="R22" i="4"/>
  <c r="H33" i="4"/>
  <c r="F43" i="4"/>
  <c r="F51" i="4"/>
  <c r="P54" i="4"/>
  <c r="F56" i="4"/>
  <c r="J58" i="4"/>
  <c r="V60" i="4"/>
  <c r="N61" i="4"/>
  <c r="AB61" i="4"/>
  <c r="J64" i="4"/>
  <c r="D67" i="4"/>
  <c r="J68" i="4"/>
  <c r="V69" i="4"/>
  <c r="R25" i="4"/>
  <c r="P25" i="4"/>
  <c r="V6" i="4"/>
  <c r="R40" i="4"/>
  <c r="R39" i="4"/>
  <c r="R37" i="4"/>
  <c r="R69" i="4"/>
  <c r="R68" i="4"/>
  <c r="R65" i="4"/>
  <c r="R64" i="4"/>
  <c r="R63" i="4"/>
  <c r="R60" i="4"/>
  <c r="R59" i="4"/>
  <c r="R58" i="4"/>
  <c r="R70" i="4"/>
  <c r="R4" i="4"/>
  <c r="V17" i="4"/>
  <c r="T41" i="4"/>
  <c r="N10" i="4"/>
  <c r="F21" i="4"/>
  <c r="P10" i="4"/>
  <c r="R20" i="4"/>
  <c r="L22" i="4"/>
  <c r="J24" i="4"/>
  <c r="R27" i="4"/>
  <c r="J37" i="4"/>
  <c r="R48" i="4"/>
  <c r="R6" i="4"/>
  <c r="V10" i="4"/>
  <c r="V13" i="4"/>
  <c r="F19" i="4"/>
  <c r="J21" i="4"/>
  <c r="F32" i="4"/>
  <c r="F6" i="4"/>
  <c r="V7" i="4"/>
  <c r="X10" i="4"/>
  <c r="V12" i="4"/>
  <c r="R18" i="4"/>
  <c r="V20" i="4"/>
  <c r="T22" i="4"/>
  <c r="P30" i="4"/>
  <c r="H32" i="4"/>
  <c r="J35" i="4"/>
  <c r="X35" i="4"/>
  <c r="J40" i="4"/>
  <c r="R42" i="4"/>
  <c r="H43" i="4"/>
  <c r="V43" i="4"/>
  <c r="R44" i="4"/>
  <c r="R46" i="4"/>
  <c r="X49" i="4"/>
  <c r="L49" i="4"/>
  <c r="H51" i="4"/>
  <c r="F63" i="4"/>
  <c r="P66" i="4"/>
  <c r="P57" i="4"/>
  <c r="P40" i="4"/>
  <c r="P39" i="4"/>
  <c r="P37" i="4"/>
  <c r="P65" i="4"/>
  <c r="P64" i="4"/>
  <c r="P63" i="4"/>
  <c r="P43" i="4"/>
  <c r="P42" i="4"/>
  <c r="P69" i="4"/>
  <c r="P68" i="4"/>
  <c r="AB48" i="4"/>
  <c r="AB47" i="4"/>
  <c r="AB46" i="4"/>
  <c r="AB44" i="4"/>
  <c r="AB70" i="4"/>
  <c r="AB39" i="4"/>
  <c r="AB37" i="4"/>
  <c r="AB43" i="4"/>
  <c r="AB42" i="4"/>
  <c r="AB69" i="4"/>
  <c r="AB68" i="4"/>
  <c r="N70" i="4"/>
  <c r="T4" i="4"/>
  <c r="T5" i="4"/>
  <c r="T6" i="4"/>
  <c r="T7" i="4"/>
  <c r="T8" i="4"/>
  <c r="T9" i="4"/>
  <c r="E15" i="4"/>
  <c r="N17" i="4"/>
  <c r="Z17" i="4"/>
  <c r="N18" i="4"/>
  <c r="Z18" i="4"/>
  <c r="N19" i="4"/>
  <c r="Z19" i="4"/>
  <c r="N20" i="4"/>
  <c r="Z20" i="4"/>
  <c r="N21" i="4"/>
  <c r="Z21" i="4"/>
  <c r="K23" i="4"/>
  <c r="W23" i="4"/>
  <c r="K24" i="4"/>
  <c r="W24" i="4"/>
  <c r="G30" i="4"/>
  <c r="S30" i="4"/>
  <c r="T51" i="4"/>
  <c r="T52" i="4"/>
  <c r="T53" i="4"/>
  <c r="K54" i="4"/>
  <c r="W54" i="4"/>
  <c r="G56" i="4"/>
  <c r="S56" i="4"/>
  <c r="E68" i="4"/>
  <c r="Q68" i="4"/>
  <c r="G35" i="4"/>
  <c r="S35" i="4"/>
  <c r="T56" i="4"/>
  <c r="T58" i="4"/>
  <c r="T59" i="4"/>
  <c r="T60" i="4"/>
  <c r="Z51" i="4"/>
  <c r="Z52" i="4"/>
  <c r="T57" i="4"/>
  <c r="T68" i="4"/>
  <c r="R55" i="4" l="1"/>
  <c r="V55" i="4"/>
  <c r="Z55" i="4"/>
  <c r="H55" i="4"/>
  <c r="N55" i="4"/>
  <c r="P55" i="4"/>
  <c r="X55" i="4"/>
  <c r="AB55" i="4"/>
  <c r="L55" i="4"/>
  <c r="F55" i="4"/>
  <c r="L36" i="4"/>
  <c r="AB36" i="4"/>
  <c r="H36" i="4"/>
  <c r="F36" i="4"/>
  <c r="X36" i="4"/>
  <c r="V36" i="4"/>
  <c r="T36" i="4"/>
  <c r="P36" i="4"/>
  <c r="J36" i="4"/>
  <c r="R36" i="4"/>
  <c r="N36" i="4"/>
  <c r="Z36" i="4"/>
  <c r="P67" i="4"/>
  <c r="L67" i="4"/>
  <c r="J67" i="4"/>
  <c r="AB67" i="4"/>
  <c r="H67" i="4"/>
  <c r="F67" i="4"/>
  <c r="T67" i="4"/>
  <c r="R67" i="4"/>
  <c r="Z67" i="4"/>
  <c r="X67" i="4"/>
  <c r="N67" i="4"/>
  <c r="V67" i="4"/>
  <c r="Z16" i="4"/>
  <c r="D71" i="4"/>
  <c r="AB16" i="4"/>
  <c r="J16" i="4"/>
  <c r="X16" i="4"/>
  <c r="P16" i="4"/>
  <c r="V16" i="4"/>
  <c r="T16" i="4"/>
  <c r="R16" i="4"/>
  <c r="H16" i="4"/>
  <c r="F16" i="4"/>
  <c r="N16" i="4"/>
  <c r="L16" i="4"/>
</calcChain>
</file>

<file path=xl/sharedStrings.xml><?xml version="1.0" encoding="utf-8"?>
<sst xmlns="http://schemas.openxmlformats.org/spreadsheetml/2006/main" count="280" uniqueCount="146">
  <si>
    <t xml:space="preserve"> 0 - 30 kWh </t>
  </si>
  <si>
    <t xml:space="preserve"> 30 - 60 kWh </t>
  </si>
  <si>
    <t xml:space="preserve"> 60 - 90 kWh </t>
  </si>
  <si>
    <t xml:space="preserve"> 90 - 120 kWh </t>
  </si>
  <si>
    <t xml:space="preserve"> 120 - 180 kWh </t>
  </si>
  <si>
    <t xml:space="preserve"> &gt; 180 kWh </t>
  </si>
  <si>
    <t xml:space="preserve"> Total Domestic (Block Tarrif) </t>
  </si>
  <si>
    <t xml:space="preserve"> Total Domestic (TOU) </t>
  </si>
  <si>
    <t xml:space="preserve"> Total Domestic </t>
  </si>
  <si>
    <t xml:space="preserve"> 30 - 90 kWh </t>
  </si>
  <si>
    <t xml:space="preserve"> Total Religious </t>
  </si>
  <si>
    <t xml:space="preserve"> General Purpose </t>
  </si>
  <si>
    <t xml:space="preserve"> GP1 ( 0 - 180 kWh) </t>
  </si>
  <si>
    <t xml:space="preserve"> GP1 ( &gt; 180 kWh ) </t>
  </si>
  <si>
    <t xml:space="preserve"> GP1 </t>
  </si>
  <si>
    <t xml:space="preserve"> GP2 </t>
  </si>
  <si>
    <t xml:space="preserve"> GP3 </t>
  </si>
  <si>
    <t xml:space="preserve"> Total GP </t>
  </si>
  <si>
    <t xml:space="preserve"> GV </t>
  </si>
  <si>
    <t xml:space="preserve"> GV1 ( 0 - 180 kWh) </t>
  </si>
  <si>
    <t xml:space="preserve"> GV1 ( &gt; 180 kWh ) </t>
  </si>
  <si>
    <t xml:space="preserve"> GV-1 </t>
  </si>
  <si>
    <t xml:space="preserve"> GV-2 </t>
  </si>
  <si>
    <t xml:space="preserve"> GV-3 </t>
  </si>
  <si>
    <t xml:space="preserve"> Total GV </t>
  </si>
  <si>
    <t xml:space="preserve"> I1 (0 - 300 kWh) </t>
  </si>
  <si>
    <t xml:space="preserve"> I1 ( &gt; 300 kWh) </t>
  </si>
  <si>
    <t xml:space="preserve"> I1 </t>
  </si>
  <si>
    <t xml:space="preserve"> I2 </t>
  </si>
  <si>
    <t xml:space="preserve"> I3 </t>
  </si>
  <si>
    <t xml:space="preserve"> Total Industrial </t>
  </si>
  <si>
    <t xml:space="preserve"> Hotels </t>
  </si>
  <si>
    <t xml:space="preserve"> H1 ( 0 - 180 kWh) </t>
  </si>
  <si>
    <t xml:space="preserve"> H1 ( &gt; 180 kWh ) </t>
  </si>
  <si>
    <t xml:space="preserve"> H1 </t>
  </si>
  <si>
    <t xml:space="preserve"> H2 </t>
  </si>
  <si>
    <t xml:space="preserve"> H3 </t>
  </si>
  <si>
    <t xml:space="preserve"> Total Hotels </t>
  </si>
  <si>
    <t xml:space="preserve"> SLT </t>
  </si>
  <si>
    <t xml:space="preserve"> Sold </t>
  </si>
  <si>
    <t xml:space="preserve"> Unsold </t>
  </si>
  <si>
    <t xml:space="preserve"> Total Street Lighting  </t>
  </si>
  <si>
    <t xml:space="preserve"> Total Customers </t>
  </si>
  <si>
    <t xml:space="preserve">Customer Category </t>
  </si>
  <si>
    <t>Domestic</t>
  </si>
  <si>
    <t>0 - 30 kWh</t>
  </si>
  <si>
    <t>30 - 60 kWh</t>
  </si>
  <si>
    <t>60 - 90 kWh</t>
  </si>
  <si>
    <t>90 - 120 kWh</t>
  </si>
  <si>
    <t>120 - 180 kWh</t>
  </si>
  <si>
    <t>&gt; 180 kWh</t>
  </si>
  <si>
    <t>Total Domestic (Block Tarrif)</t>
  </si>
  <si>
    <t>Total Domestic (TOU)</t>
  </si>
  <si>
    <t>Total Domestic</t>
  </si>
  <si>
    <t>Religious</t>
  </si>
  <si>
    <t>30 - 90 kWh</t>
  </si>
  <si>
    <t>Total Religious</t>
  </si>
  <si>
    <t>General Purpose</t>
  </si>
  <si>
    <t>GP1 ( 0 - 180 kWh)</t>
  </si>
  <si>
    <t>GP1 ( &gt; 180 kWh )</t>
  </si>
  <si>
    <t>GP1</t>
  </si>
  <si>
    <t>GP2</t>
  </si>
  <si>
    <t>GP3</t>
  </si>
  <si>
    <t>Total GP</t>
  </si>
  <si>
    <t>GV</t>
  </si>
  <si>
    <t>GV1 ( 0 - 180 kWh)</t>
  </si>
  <si>
    <t>GV1 ( &gt; 180 kWh )</t>
  </si>
  <si>
    <t>GV-1</t>
  </si>
  <si>
    <t>GV-2</t>
  </si>
  <si>
    <t>GV-3</t>
  </si>
  <si>
    <t>Total GV</t>
  </si>
  <si>
    <t>Industrial</t>
  </si>
  <si>
    <t>I1 (0 - 300 kWh)</t>
  </si>
  <si>
    <t>I1 ( &gt; 300 kWh)</t>
  </si>
  <si>
    <t>I1</t>
  </si>
  <si>
    <t>I2</t>
  </si>
  <si>
    <t>I3</t>
  </si>
  <si>
    <t>Total Industrial</t>
  </si>
  <si>
    <t>Hotels</t>
  </si>
  <si>
    <t>H1 ( 0 - 180 kWh)</t>
  </si>
  <si>
    <t>H1 ( &gt; 180 kWh )</t>
  </si>
  <si>
    <t>H1</t>
  </si>
  <si>
    <t>H2</t>
  </si>
  <si>
    <t>H3</t>
  </si>
  <si>
    <t>Total Hotels</t>
  </si>
  <si>
    <t>SLT</t>
  </si>
  <si>
    <t>Sold</t>
  </si>
  <si>
    <t>Unsold</t>
  </si>
  <si>
    <t>D</t>
  </si>
  <si>
    <t>R</t>
  </si>
  <si>
    <t xml:space="preserve">Customer Category  </t>
  </si>
  <si>
    <t xml:space="preserve">                      -  </t>
  </si>
  <si>
    <t>Domestic TOU Day</t>
  </si>
  <si>
    <t>Domestic TOU Peak</t>
  </si>
  <si>
    <t>Domestic TOU Off Peak</t>
  </si>
  <si>
    <t>GP2 Day</t>
  </si>
  <si>
    <t>GP2 Peak</t>
  </si>
  <si>
    <t>GP2 Off Peak</t>
  </si>
  <si>
    <t>GP3 Day</t>
  </si>
  <si>
    <t>GP3 Peak</t>
  </si>
  <si>
    <t>GP3 Off Peak</t>
  </si>
  <si>
    <t>GV2 Day</t>
  </si>
  <si>
    <t>GV2 Peak</t>
  </si>
  <si>
    <t>GV2 Off Peak</t>
  </si>
  <si>
    <t>GV3 Day</t>
  </si>
  <si>
    <t>GV3 Peak</t>
  </si>
  <si>
    <t>GV3 Off Peak</t>
  </si>
  <si>
    <t>I2 Day</t>
  </si>
  <si>
    <t>I2 Peak</t>
  </si>
  <si>
    <t>I2 Off Peak</t>
  </si>
  <si>
    <t>I3 Day</t>
  </si>
  <si>
    <t>I3 Peak</t>
  </si>
  <si>
    <t>I3 Off Peak</t>
  </si>
  <si>
    <t>H2 Day</t>
  </si>
  <si>
    <t>H2 Peak</t>
  </si>
  <si>
    <t>H2 Off Peak</t>
  </si>
  <si>
    <t>H3 Day</t>
  </si>
  <si>
    <t>H3 Peak</t>
  </si>
  <si>
    <t>H3 Off Peak</t>
  </si>
  <si>
    <t>STL</t>
  </si>
  <si>
    <t>Total Street Lighting</t>
  </si>
  <si>
    <t>Total Sales</t>
  </si>
  <si>
    <t>2025 (MWh)</t>
  </si>
  <si>
    <t xml:space="preserve">Industrial </t>
  </si>
  <si>
    <t>Tariff_interval</t>
  </si>
  <si>
    <t>Forcast for the Year 2025</t>
  </si>
  <si>
    <t>Con. Mix</t>
  </si>
  <si>
    <t>Eng. Mix</t>
  </si>
  <si>
    <t>Consumers</t>
  </si>
  <si>
    <t>Sales</t>
  </si>
  <si>
    <t xml:space="preserve">Total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</si>
  <si>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</si>
  <si>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</si>
  <si>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</si>
  <si>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</si>
  <si>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</si>
  <si>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</si>
  <si>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</si>
  <si>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</si>
  <si>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</si>
  <si>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</si>
  <si>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</si>
  <si>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</si>
  <si>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No. of Customers</t>
  </si>
  <si>
    <t>Yearly Max Demand (kVA)</t>
  </si>
  <si>
    <t>Average Monthly No of Consumers &amp; MonthlyEnergy Forecasted for the Year of 2025 ( June to December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</si>
</sst>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Book Antiqua"/>
      <family val="1"/>
    </font>
    <font>
      <b/>
      <sz val="12"/>
      <color indexed="8"/>
      <name val="Book Antiqua"/>
      <family val="1"/>
    </font>
    <font>
      <b/>
      <sz val="11"/>
      <color indexed="8"/>
      <name val="Book Antiqua"/>
      <family val="1"/>
    </font>
    <font>
      <sz val="11"/>
      <color theme="1"/>
      <name val="Book Antiqua"/>
      <family val="1"/>
    </font>
    <font>
      <sz val="12"/>
      <color indexed="8"/>
      <name val="Book Antiqua"/>
      <family val="1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sz val="8"/>
      <name val="Aptos Narrow"/>
      <family val="2"/>
      <scheme val="minor"/>
    </font>
    <font>
      <b/>
      <sz val="11"/>
      <name val="Adobe Devanagari"/>
      <family val="1"/>
    </font>
    <font>
      <b/>
      <sz val="12"/>
      <color indexed="8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1"/>
      <color theme="1"/>
      <name val="Adobe Devanagari"/>
      <family val="1"/>
    </font>
    <font>
      <sz val="11"/>
      <color theme="1"/>
      <name val="Adobe Devanagari"/>
      <family val="1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1"/>
      <name val="Adobe Devanagari"/>
      <family val="1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8" fillId="0" borderId="0" xfId="0" applyFont="1"/>
    <xf numFmtId="164" fontId="10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164" fontId="12" fillId="0" borderId="0" xfId="1" applyNumberFormat="1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164" fontId="0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vertical="center" textRotation="90"/>
    </xf>
    <xf numFmtId="164" fontId="5" fillId="0" borderId="0" xfId="0" applyNumberFormat="1" applyFont="1" applyAlignment="1">
      <alignment vertical="center" textRotation="90" wrapText="1"/>
    </xf>
    <xf numFmtId="0" fontId="3" fillId="0" borderId="0" xfId="0" applyFont="1" applyAlignment="1">
      <alignment horizontal="left" vertical="center"/>
    </xf>
    <xf numFmtId="0" fontId="0" fillId="0" borderId="5" xfId="0" applyBorder="1"/>
    <xf numFmtId="0" fontId="2" fillId="0" borderId="5" xfId="0" applyFont="1" applyBorder="1"/>
    <xf numFmtId="0" fontId="2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8" fillId="0" borderId="1" xfId="0" applyFont="1" applyBorder="1"/>
    <xf numFmtId="3" fontId="8" fillId="0" borderId="1" xfId="0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left" vertical="center" wrapText="1"/>
    </xf>
    <xf numFmtId="164" fontId="16" fillId="0" borderId="1" xfId="0" applyNumberFormat="1" applyFont="1" applyBorder="1" applyAlignment="1">
      <alignment horizontal="left" vertical="center"/>
    </xf>
    <xf numFmtId="164" fontId="8" fillId="0" borderId="1" xfId="1" applyNumberFormat="1" applyFont="1" applyFill="1" applyBorder="1" applyAlignment="1">
      <alignment horizontal="right" vertical="center"/>
    </xf>
    <xf numFmtId="164" fontId="15" fillId="0" borderId="1" xfId="0" applyNumberFormat="1" applyFont="1" applyBorder="1" applyAlignment="1">
      <alignment horizontal="left" vertical="center"/>
    </xf>
    <xf numFmtId="164" fontId="9" fillId="0" borderId="1" xfId="1" applyNumberFormat="1" applyFont="1" applyFill="1" applyBorder="1" applyAlignment="1">
      <alignment horizontal="right" vertical="center"/>
    </xf>
    <xf numFmtId="164" fontId="15" fillId="0" borderId="1" xfId="0" applyNumberFormat="1" applyFont="1" applyBorder="1" applyAlignment="1">
      <alignment horizontal="left" vertical="top" wrapText="1"/>
    </xf>
    <xf numFmtId="164" fontId="8" fillId="0" borderId="1" xfId="1" applyNumberFormat="1" applyFont="1" applyBorder="1" applyAlignment="1">
      <alignment horizontal="right"/>
    </xf>
    <xf numFmtId="164" fontId="15" fillId="2" borderId="1" xfId="0" applyNumberFormat="1" applyFont="1" applyFill="1" applyBorder="1" applyAlignment="1">
      <alignment horizontal="left" vertical="center"/>
    </xf>
    <xf numFmtId="164" fontId="9" fillId="2" borderId="1" xfId="1" applyNumberFormat="1" applyFont="1" applyFill="1" applyBorder="1" applyAlignment="1">
      <alignment horizontal="right" vertical="center"/>
    </xf>
    <xf numFmtId="0" fontId="17" fillId="0" borderId="3" xfId="0" applyFont="1" applyBorder="1"/>
    <xf numFmtId="165" fontId="17" fillId="0" borderId="3" xfId="5" applyNumberFormat="1" applyFont="1" applyBorder="1" applyAlignment="1"/>
    <xf numFmtId="9" fontId="17" fillId="0" borderId="3" xfId="5" applyFont="1" applyBorder="1" applyAlignment="1"/>
    <xf numFmtId="0" fontId="17" fillId="0" borderId="0" xfId="0" applyFont="1"/>
    <xf numFmtId="165" fontId="17" fillId="0" borderId="2" xfId="5" applyNumberFormat="1" applyFont="1" applyBorder="1" applyAlignment="1">
      <alignment horizontal="center" vertical="center"/>
    </xf>
    <xf numFmtId="9" fontId="17" fillId="0" borderId="2" xfId="5" applyFont="1" applyBorder="1" applyAlignment="1">
      <alignment horizontal="center" vertical="center"/>
    </xf>
    <xf numFmtId="164" fontId="18" fillId="0" borderId="1" xfId="1" applyNumberFormat="1" applyFont="1" applyBorder="1" applyAlignment="1">
      <alignment horizontal="center"/>
    </xf>
    <xf numFmtId="0" fontId="18" fillId="0" borderId="0" xfId="0" applyFont="1"/>
    <xf numFmtId="0" fontId="18" fillId="0" borderId="1" xfId="0" applyFont="1" applyBorder="1" applyAlignment="1">
      <alignment vertical="center"/>
    </xf>
    <xf numFmtId="165" fontId="19" fillId="0" borderId="1" xfId="5" applyNumberFormat="1" applyFont="1" applyBorder="1" applyAlignment="1">
      <alignment vertical="center"/>
    </xf>
    <xf numFmtId="9" fontId="19" fillId="0" borderId="1" xfId="5" applyFont="1" applyBorder="1" applyAlignment="1">
      <alignment vertical="center"/>
    </xf>
    <xf numFmtId="43" fontId="19" fillId="0" borderId="1" xfId="1" applyFont="1" applyBorder="1" applyAlignment="1">
      <alignment horizontal="center"/>
    </xf>
    <xf numFmtId="164" fontId="19" fillId="0" borderId="1" xfId="1" applyNumberFormat="1" applyFont="1" applyBorder="1" applyAlignment="1">
      <alignment horizontal="center"/>
    </xf>
    <xf numFmtId="0" fontId="17" fillId="3" borderId="1" xfId="0" applyFont="1" applyFill="1" applyBorder="1" applyAlignment="1">
      <alignment vertical="center"/>
    </xf>
    <xf numFmtId="165" fontId="20" fillId="3" borderId="1" xfId="5" applyNumberFormat="1" applyFont="1" applyFill="1" applyBorder="1" applyAlignment="1">
      <alignment vertical="center"/>
    </xf>
    <xf numFmtId="9" fontId="20" fillId="3" borderId="1" xfId="5" applyFont="1" applyFill="1" applyBorder="1" applyAlignment="1">
      <alignment vertical="center"/>
    </xf>
    <xf numFmtId="164" fontId="20" fillId="3" borderId="1" xfId="1" applyNumberFormat="1" applyFont="1" applyFill="1" applyBorder="1" applyAlignment="1">
      <alignment horizontal="center"/>
    </xf>
    <xf numFmtId="0" fontId="17" fillId="3" borderId="0" xfId="0" applyFont="1" applyFill="1"/>
    <xf numFmtId="0" fontId="18" fillId="3" borderId="1" xfId="0" applyFont="1" applyFill="1" applyBorder="1" applyAlignment="1">
      <alignment vertical="center"/>
    </xf>
    <xf numFmtId="165" fontId="19" fillId="3" borderId="1" xfId="5" applyNumberFormat="1" applyFont="1" applyFill="1" applyBorder="1" applyAlignment="1">
      <alignment vertical="center"/>
    </xf>
    <xf numFmtId="9" fontId="19" fillId="3" borderId="1" xfId="5" applyFont="1" applyFill="1" applyBorder="1" applyAlignment="1">
      <alignment vertical="center"/>
    </xf>
    <xf numFmtId="43" fontId="20" fillId="3" borderId="1" xfId="1" applyFont="1" applyFill="1" applyBorder="1" applyAlignment="1">
      <alignment horizontal="center"/>
    </xf>
    <xf numFmtId="164" fontId="19" fillId="3" borderId="1" xfId="1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vertical="center"/>
    </xf>
    <xf numFmtId="165" fontId="20" fillId="4" borderId="1" xfId="5" applyNumberFormat="1" applyFont="1" applyFill="1" applyBorder="1" applyAlignment="1">
      <alignment vertical="center"/>
    </xf>
    <xf numFmtId="9" fontId="20" fillId="4" borderId="1" xfId="5" applyFont="1" applyFill="1" applyBorder="1" applyAlignment="1">
      <alignment vertical="center"/>
    </xf>
    <xf numFmtId="164" fontId="20" fillId="4" borderId="1" xfId="1" applyNumberFormat="1" applyFont="1" applyFill="1" applyBorder="1" applyAlignment="1">
      <alignment horizontal="center"/>
    </xf>
    <xf numFmtId="0" fontId="17" fillId="4" borderId="0" xfId="0" applyFont="1" applyFill="1"/>
    <xf numFmtId="164" fontId="19" fillId="4" borderId="1" xfId="1" applyNumberFormat="1" applyFont="1" applyFill="1" applyBorder="1" applyAlignment="1">
      <alignment horizontal="center"/>
    </xf>
    <xf numFmtId="0" fontId="18" fillId="4" borderId="0" xfId="0" applyFont="1" applyFill="1"/>
    <xf numFmtId="165" fontId="21" fillId="5" borderId="1" xfId="5" applyNumberFormat="1" applyFont="1" applyFill="1" applyBorder="1" applyAlignment="1">
      <alignment horizontal="center"/>
    </xf>
    <xf numFmtId="9" fontId="21" fillId="5" borderId="1" xfId="5" applyFont="1" applyFill="1" applyBorder="1" applyAlignment="1">
      <alignment horizontal="center"/>
    </xf>
    <xf numFmtId="164" fontId="21" fillId="5" borderId="1" xfId="1" applyNumberFormat="1" applyFont="1" applyFill="1" applyBorder="1" applyAlignment="1">
      <alignment horizontal="center"/>
    </xf>
    <xf numFmtId="0" fontId="22" fillId="0" borderId="0" xfId="0" applyFont="1"/>
    <xf numFmtId="0" fontId="22" fillId="5" borderId="0" xfId="0" applyFont="1" applyFill="1"/>
    <xf numFmtId="165" fontId="18" fillId="0" borderId="0" xfId="5" applyNumberFormat="1" applyFont="1"/>
    <xf numFmtId="9" fontId="18" fillId="0" borderId="0" xfId="5" applyFont="1"/>
    <xf numFmtId="164" fontId="18" fillId="0" borderId="0" xfId="1" applyNumberFormat="1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164" fontId="15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4" fontId="17" fillId="0" borderId="0" xfId="0" applyNumberFormat="1" applyFont="1"/>
    <xf numFmtId="164" fontId="22" fillId="0" borderId="0" xfId="0" applyNumberFormat="1" applyFont="1"/>
  </cellXfs>
  <cellStyles count="6">
    <cellStyle name="Comma" xfId="1" builtinId="3"/>
    <cellStyle name="Comma 3" xfId="4" xr:uid="{81CCF3EA-28E7-4892-B354-726D1B0B177E}"/>
    <cellStyle name="Normal" xfId="0" builtinId="0"/>
    <cellStyle name="Normal 2" xfId="2" xr:uid="{FD562D86-B3D7-4248-ACDB-4591EEF60444}"/>
    <cellStyle name="Normal 3" xfId="3" xr:uid="{B3F6FAE1-133B-453D-9A06-56A5DA7BAAEF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-173\AppData\Local\Microsoft\Windows\INetCache\Content.Outlook\MQOIHU7J\2025%20Sales%20Forcast%20%20June%20to%20December%202025.xlsx" TargetMode="External"/><Relationship Id="rId1" Type="http://schemas.openxmlformats.org/officeDocument/2006/relationships/externalLinkPath" Target="file:///C:\Users\W-173\AppData\Local\Microsoft\Windows\INetCache\Content.Outlook\MQOIHU7J\2025%20Sales%20Forcast%20%20June%20to%20Decemb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Monthely"/>
      <sheetName val="Sheet2 (2)"/>
      <sheetName val="Revenue H1 "/>
      <sheetName val="June to December "/>
      <sheetName val="BST"/>
    </sheetNames>
    <sheetDataSet>
      <sheetData sheetId="0">
        <row r="3">
          <cell r="O3">
            <v>139612124.28434479</v>
          </cell>
        </row>
        <row r="4">
          <cell r="O4">
            <v>126101273.54715014</v>
          </cell>
        </row>
        <row r="5">
          <cell r="O5">
            <v>139612124.28434479</v>
          </cell>
        </row>
        <row r="6">
          <cell r="O6">
            <v>135108507.37194657</v>
          </cell>
        </row>
        <row r="7">
          <cell r="O7">
            <v>139612124.28434479</v>
          </cell>
        </row>
        <row r="8">
          <cell r="O8">
            <v>135108507.37194657</v>
          </cell>
        </row>
        <row r="9">
          <cell r="O9">
            <v>139612124.28434479</v>
          </cell>
        </row>
        <row r="10">
          <cell r="O10">
            <v>139612124.28434479</v>
          </cell>
        </row>
        <row r="11">
          <cell r="O11">
            <v>135108507.37194657</v>
          </cell>
        </row>
        <row r="12">
          <cell r="O12">
            <v>139612124.28434479</v>
          </cell>
        </row>
        <row r="13">
          <cell r="O13">
            <v>135108507.37194657</v>
          </cell>
        </row>
        <row r="14">
          <cell r="O14">
            <v>139612124.28434479</v>
          </cell>
        </row>
        <row r="20">
          <cell r="M20">
            <v>607197</v>
          </cell>
        </row>
        <row r="21">
          <cell r="M21">
            <v>608046</v>
          </cell>
        </row>
        <row r="22">
          <cell r="M22">
            <v>608895</v>
          </cell>
        </row>
        <row r="23">
          <cell r="M23">
            <v>609744</v>
          </cell>
        </row>
        <row r="24">
          <cell r="M24">
            <v>610593</v>
          </cell>
        </row>
        <row r="25">
          <cell r="M25">
            <v>611442</v>
          </cell>
        </row>
        <row r="26">
          <cell r="M26">
            <v>612291</v>
          </cell>
        </row>
        <row r="27">
          <cell r="M27">
            <v>613140</v>
          </cell>
        </row>
        <row r="28">
          <cell r="M28">
            <v>613989</v>
          </cell>
        </row>
        <row r="29">
          <cell r="M29">
            <v>614838</v>
          </cell>
        </row>
        <row r="30">
          <cell r="M30">
            <v>615687</v>
          </cell>
        </row>
        <row r="31">
          <cell r="M31">
            <v>616536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C3158-4654-4EA4-9877-6B669D68E725}">
  <dimension ref="A1:AV71"/>
  <sheetViews>
    <sheetView tabSelected="1" zoomScaleNormal="100" workbookViewId="0">
      <pane ySplit="2" topLeftCell="A3" activePane="bottomLeft" state="frozen"/>
      <selection pane="bottomLeft" activeCell="T1" sqref="T1"/>
    </sheetView>
  </sheetViews>
  <sheetFormatPr defaultColWidth="8.88671875" defaultRowHeight="13.8"/>
  <cols>
    <col min="1" max="1" width="13.33203125" style="51" bestFit="1" customWidth="1"/>
    <col min="2" max="2" width="23.88671875" style="51" bestFit="1" customWidth="1"/>
    <col min="3" max="3" width="12.88671875" style="79" hidden="1" customWidth="1"/>
    <col min="4" max="4" width="14.6640625" style="80" hidden="1" customWidth="1"/>
    <col min="5" max="5" width="13.44140625" style="81" hidden="1" customWidth="1"/>
    <col min="6" max="6" width="14" style="81" hidden="1" customWidth="1"/>
    <col min="7" max="7" width="10.109375" style="81" hidden="1" customWidth="1"/>
    <col min="8" max="8" width="13.33203125" style="81" hidden="1" customWidth="1"/>
    <col min="9" max="9" width="10.109375" style="81" hidden="1" customWidth="1"/>
    <col min="10" max="10" width="15.109375" style="81" hidden="1" customWidth="1"/>
    <col min="11" max="11" width="15.5546875" style="81" hidden="1" customWidth="1"/>
    <col min="12" max="12" width="13.33203125" style="81" hidden="1" customWidth="1"/>
    <col min="13" max="13" width="10.109375" style="81" hidden="1" customWidth="1"/>
    <col min="14" max="14" width="13.33203125" style="81" hidden="1" customWidth="1"/>
    <col min="15" max="15" width="10.109375" style="81" customWidth="1"/>
    <col min="16" max="16" width="13.33203125" style="81" bestFit="1" customWidth="1"/>
    <col min="17" max="17" width="10.109375" style="81" customWidth="1"/>
    <col min="18" max="18" width="13.33203125" style="81" bestFit="1" customWidth="1"/>
    <col min="19" max="19" width="10.109375" style="81" customWidth="1"/>
    <col min="20" max="20" width="13.33203125" style="81" bestFit="1" customWidth="1"/>
    <col min="21" max="21" width="10.109375" style="81" customWidth="1"/>
    <col min="22" max="22" width="13.33203125" style="81" bestFit="1" customWidth="1"/>
    <col min="23" max="23" width="10.109375" style="81" customWidth="1"/>
    <col min="24" max="24" width="13.33203125" style="81" bestFit="1" customWidth="1"/>
    <col min="25" max="25" width="15.109375" style="81" customWidth="1"/>
    <col min="26" max="26" width="20" style="81" customWidth="1"/>
    <col min="27" max="27" width="12.88671875" style="81" customWidth="1"/>
    <col min="28" max="28" width="17.6640625" style="81" customWidth="1"/>
    <col min="29" max="31" width="8.88671875" style="51"/>
    <col min="32" max="32" width="12.44140625" style="51" bestFit="1" customWidth="1"/>
    <col min="33" max="16384" width="8.88671875" style="51"/>
  </cols>
  <sheetData>
    <row r="1" spans="1:48" ht="27" customHeight="1">
      <c r="A1" s="44" t="s">
        <v>145</v>
      </c>
      <c r="B1" s="44"/>
      <c r="C1" s="45"/>
      <c r="D1" s="46"/>
    </row>
    <row r="2" spans="1:48" s="47" customFormat="1">
      <c r="E2" s="87" t="s">
        <v>131</v>
      </c>
      <c r="F2" s="87"/>
      <c r="G2" s="87" t="s">
        <v>132</v>
      </c>
      <c r="H2" s="87"/>
      <c r="I2" s="87" t="s">
        <v>133</v>
      </c>
      <c r="J2" s="87"/>
      <c r="K2" s="87" t="s">
        <v>134</v>
      </c>
      <c r="L2" s="87"/>
      <c r="M2" s="87" t="s">
        <v>135</v>
      </c>
      <c r="N2" s="87"/>
      <c r="O2" s="87" t="s">
        <v>136</v>
      </c>
      <c r="P2" s="87"/>
      <c r="Q2" s="87" t="s">
        <v>137</v>
      </c>
      <c r="R2" s="87"/>
      <c r="S2" s="87" t="s">
        <v>138</v>
      </c>
      <c r="T2" s="87"/>
      <c r="U2" s="87" t="s">
        <v>139</v>
      </c>
      <c r="V2" s="87"/>
      <c r="W2" s="87" t="s">
        <v>140</v>
      </c>
      <c r="X2" s="87"/>
      <c r="Y2" s="88" t="s">
        <v>141</v>
      </c>
      <c r="Z2" s="89"/>
      <c r="AA2" s="88" t="s">
        <v>142</v>
      </c>
      <c r="AB2" s="89"/>
    </row>
    <row r="3" spans="1:48">
      <c r="A3" s="84" t="s">
        <v>43</v>
      </c>
      <c r="B3" s="85"/>
      <c r="C3" s="48" t="s">
        <v>126</v>
      </c>
      <c r="D3" s="49" t="s">
        <v>127</v>
      </c>
      <c r="E3" s="50" t="s">
        <v>128</v>
      </c>
      <c r="F3" s="50" t="s">
        <v>129</v>
      </c>
      <c r="G3" s="50" t="s">
        <v>128</v>
      </c>
      <c r="H3" s="50" t="s">
        <v>129</v>
      </c>
      <c r="I3" s="50" t="s">
        <v>128</v>
      </c>
      <c r="J3" s="50" t="s">
        <v>129</v>
      </c>
      <c r="K3" s="50" t="s">
        <v>128</v>
      </c>
      <c r="L3" s="50" t="s">
        <v>129</v>
      </c>
      <c r="M3" s="50" t="s">
        <v>128</v>
      </c>
      <c r="N3" s="50" t="s">
        <v>129</v>
      </c>
      <c r="O3" s="50" t="s">
        <v>128</v>
      </c>
      <c r="P3" s="50" t="s">
        <v>129</v>
      </c>
      <c r="Q3" s="50" t="s">
        <v>128</v>
      </c>
      <c r="R3" s="50" t="s">
        <v>129</v>
      </c>
      <c r="S3" s="50" t="s">
        <v>128</v>
      </c>
      <c r="T3" s="50" t="s">
        <v>129</v>
      </c>
      <c r="U3" s="50" t="s">
        <v>128</v>
      </c>
      <c r="V3" s="50" t="s">
        <v>129</v>
      </c>
      <c r="W3" s="50" t="s">
        <v>128</v>
      </c>
      <c r="X3" s="50" t="s">
        <v>129</v>
      </c>
      <c r="Y3" s="50" t="s">
        <v>128</v>
      </c>
      <c r="Z3" s="50" t="s">
        <v>129</v>
      </c>
      <c r="AA3" s="50" t="s">
        <v>128</v>
      </c>
      <c r="AB3" s="50" t="s">
        <v>129</v>
      </c>
    </row>
    <row r="4" spans="1:48" ht="14.4">
      <c r="A4" s="82" t="s">
        <v>44</v>
      </c>
      <c r="B4" s="52" t="s">
        <v>45</v>
      </c>
      <c r="C4" s="53">
        <v>0.12403541583268876</v>
      </c>
      <c r="D4" s="54">
        <v>5.5992732949503889E-3</v>
      </c>
      <c r="E4" s="55">
        <f t="shared" ref="E4:E9" si="0">+C4*$E$71</f>
        <v>75313.932387361114</v>
      </c>
      <c r="F4" s="56">
        <f>+D4*$F$71</f>
        <v>781726.43915662647</v>
      </c>
      <c r="G4" s="56">
        <f t="shared" ref="G4:G9" si="1">+C4*$G$71</f>
        <v>75419.238455403072</v>
      </c>
      <c r="H4" s="56">
        <f t="shared" ref="H4:H10" si="2">+D4*$H$71</f>
        <v>706075.49343179166</v>
      </c>
      <c r="I4" s="56">
        <f t="shared" ref="I4:I9" si="3">+C4*$I$71</f>
        <v>75524.544523445016</v>
      </c>
      <c r="J4" s="55">
        <f t="shared" ref="J4:J10" si="4">+D4*$J$71</f>
        <v>781726.43915662647</v>
      </c>
      <c r="K4" s="56">
        <f t="shared" ref="K4:K9" si="5">+C4*$K$71</f>
        <v>75629.850591486975</v>
      </c>
      <c r="L4" s="56">
        <f t="shared" ref="L4:L10" si="6">+D4*$L$71</f>
        <v>756509.45724834816</v>
      </c>
      <c r="M4" s="56">
        <f t="shared" ref="M4:M9" si="7">+C4*$M$71</f>
        <v>75735.156659528933</v>
      </c>
      <c r="N4" s="56">
        <f t="shared" ref="N4:N10" si="8">+D4*$N$71</f>
        <v>781726.43915662647</v>
      </c>
      <c r="O4" s="56">
        <f t="shared" ref="O4:O9" si="9">+C4*$O$71</f>
        <v>75840.462727570877</v>
      </c>
      <c r="P4" s="56">
        <f t="shared" ref="P4:P10" si="10">+D4*$P$71</f>
        <v>756509.45724834816</v>
      </c>
      <c r="Q4" s="56">
        <f t="shared" ref="Q4:Q9" si="11">+C4*$Q$71</f>
        <v>75945.768795612836</v>
      </c>
      <c r="R4" s="56">
        <f t="shared" ref="R4:R10" si="12">+D4*$R$71</f>
        <v>781726.43915662647</v>
      </c>
      <c r="S4" s="56">
        <f t="shared" ref="S4:S9" si="13">+C4*$S$71</f>
        <v>76051.074863654794</v>
      </c>
      <c r="T4" s="56">
        <f t="shared" ref="T4:T10" si="14">+D4*$T$71</f>
        <v>781726.43915662647</v>
      </c>
      <c r="U4" s="56">
        <f t="shared" ref="U4:U9" si="15">+C4*$U$71</f>
        <v>76156.380931696738</v>
      </c>
      <c r="V4" s="56">
        <f t="shared" ref="V4:V10" si="16">+D4*$V$71</f>
        <v>756509.45724834816</v>
      </c>
      <c r="W4" s="56">
        <f t="shared" ref="W4:W9" si="17">+C4*$W$71</f>
        <v>76261.686999738697</v>
      </c>
      <c r="X4" s="56">
        <f t="shared" ref="X4:X10" si="18">+D4*$X$71</f>
        <v>781726.43915662647</v>
      </c>
      <c r="Y4" s="56">
        <f t="shared" ref="Y4:Y10" si="19">+C4*$Y$71</f>
        <v>76366.993067780641</v>
      </c>
      <c r="Z4" s="56">
        <f t="shared" ref="Z4:Z10" si="20">+D4*$Z$71</f>
        <v>756509.45724834816</v>
      </c>
      <c r="AA4" s="56">
        <f t="shared" ref="AA4:AA10" si="21">+C4*$AA$71</f>
        <v>76472.299135822599</v>
      </c>
      <c r="AB4" s="56">
        <f t="shared" ref="AB4:AB10" si="22">+D4*$AB$71</f>
        <v>781726.43915662647</v>
      </c>
    </row>
    <row r="5" spans="1:48" ht="14.4">
      <c r="A5" s="82"/>
      <c r="B5" s="52" t="s">
        <v>46</v>
      </c>
      <c r="C5" s="53">
        <v>0.12234164595409337</v>
      </c>
      <c r="D5" s="54">
        <v>2.5909315194578876E-2</v>
      </c>
      <c r="E5" s="56">
        <f t="shared" si="0"/>
        <v>74285.480398387634</v>
      </c>
      <c r="F5" s="56">
        <f t="shared" ref="F5:F10" si="23">$D5*$F$71</f>
        <v>3617254.533067809</v>
      </c>
      <c r="G5" s="56">
        <f t="shared" si="1"/>
        <v>74389.348455802654</v>
      </c>
      <c r="H5" s="56">
        <f t="shared" si="2"/>
        <v>3267197.6427709241</v>
      </c>
      <c r="I5" s="56">
        <f t="shared" si="3"/>
        <v>74493.216513217689</v>
      </c>
      <c r="J5" s="56">
        <f t="shared" si="4"/>
        <v>3617254.533067809</v>
      </c>
      <c r="K5" s="56">
        <f t="shared" si="5"/>
        <v>74597.084570632709</v>
      </c>
      <c r="L5" s="56">
        <f t="shared" si="6"/>
        <v>3500568.9029688477</v>
      </c>
      <c r="M5" s="56">
        <f t="shared" si="7"/>
        <v>74700.952628047729</v>
      </c>
      <c r="N5" s="56">
        <f t="shared" si="8"/>
        <v>3617254.533067809</v>
      </c>
      <c r="O5" s="56">
        <f t="shared" si="9"/>
        <v>74804.820685462764</v>
      </c>
      <c r="P5" s="56">
        <f t="shared" si="10"/>
        <v>3500568.9029688477</v>
      </c>
      <c r="Q5" s="56">
        <f t="shared" si="11"/>
        <v>74908.688742877785</v>
      </c>
      <c r="R5" s="56">
        <f t="shared" si="12"/>
        <v>3617254.533067809</v>
      </c>
      <c r="S5" s="56">
        <f t="shared" si="13"/>
        <v>75012.556800292805</v>
      </c>
      <c r="T5" s="56">
        <f t="shared" si="14"/>
        <v>3617254.533067809</v>
      </c>
      <c r="U5" s="56">
        <f t="shared" si="15"/>
        <v>75116.42485770784</v>
      </c>
      <c r="V5" s="56">
        <f t="shared" si="16"/>
        <v>3500568.9029688477</v>
      </c>
      <c r="W5" s="56">
        <f t="shared" si="17"/>
        <v>75220.29291512286</v>
      </c>
      <c r="X5" s="56">
        <f t="shared" si="18"/>
        <v>3617254.533067809</v>
      </c>
      <c r="Y5" s="56">
        <f t="shared" si="19"/>
        <v>75324.16097253788</v>
      </c>
      <c r="Z5" s="56">
        <f t="shared" si="20"/>
        <v>3500568.9029688477</v>
      </c>
      <c r="AA5" s="56">
        <f t="shared" si="21"/>
        <v>75428.029029952915</v>
      </c>
      <c r="AB5" s="56">
        <f t="shared" si="22"/>
        <v>3617254.533067809</v>
      </c>
    </row>
    <row r="6" spans="1:48" ht="14.4">
      <c r="A6" s="82"/>
      <c r="B6" s="52" t="s">
        <v>47</v>
      </c>
      <c r="C6" s="53">
        <v>0.16728255880809001</v>
      </c>
      <c r="D6" s="54">
        <v>5.7186604876726187E-2</v>
      </c>
      <c r="E6" s="56">
        <f t="shared" si="0"/>
        <v>101573.46786059583</v>
      </c>
      <c r="F6" s="56">
        <f t="shared" si="23"/>
        <v>7983943.3874492142</v>
      </c>
      <c r="G6" s="56">
        <f t="shared" si="1"/>
        <v>101715.4907530239</v>
      </c>
      <c r="H6" s="56">
        <f t="shared" si="2"/>
        <v>7211303.7047928385</v>
      </c>
      <c r="I6" s="56">
        <f t="shared" si="3"/>
        <v>101857.51364545197</v>
      </c>
      <c r="J6" s="56">
        <f t="shared" si="4"/>
        <v>7983943.3874492142</v>
      </c>
      <c r="K6" s="56">
        <f t="shared" si="5"/>
        <v>101999.53653788003</v>
      </c>
      <c r="L6" s="56">
        <f t="shared" si="6"/>
        <v>7726396.826563756</v>
      </c>
      <c r="M6" s="56">
        <f t="shared" si="7"/>
        <v>102141.5594303081</v>
      </c>
      <c r="N6" s="56">
        <f t="shared" si="8"/>
        <v>7983943.3874492142</v>
      </c>
      <c r="O6" s="56">
        <f t="shared" si="9"/>
        <v>102283.58232273617</v>
      </c>
      <c r="P6" s="56">
        <f t="shared" si="10"/>
        <v>7726396.826563756</v>
      </c>
      <c r="Q6" s="56">
        <f t="shared" si="11"/>
        <v>102425.60521516424</v>
      </c>
      <c r="R6" s="56">
        <f t="shared" si="12"/>
        <v>7983943.3874492142</v>
      </c>
      <c r="S6" s="56">
        <f t="shared" si="13"/>
        <v>102567.6281075923</v>
      </c>
      <c r="T6" s="56">
        <f t="shared" si="14"/>
        <v>7983943.3874492142</v>
      </c>
      <c r="U6" s="56">
        <f t="shared" si="15"/>
        <v>102709.65100002037</v>
      </c>
      <c r="V6" s="56">
        <f t="shared" si="16"/>
        <v>7726396.826563756</v>
      </c>
      <c r="W6" s="56">
        <f t="shared" si="17"/>
        <v>102851.67389244844</v>
      </c>
      <c r="X6" s="56">
        <f t="shared" si="18"/>
        <v>7983943.3874492142</v>
      </c>
      <c r="Y6" s="56">
        <f t="shared" si="19"/>
        <v>102993.69678487652</v>
      </c>
      <c r="Z6" s="56">
        <f t="shared" si="20"/>
        <v>7726396.826563756</v>
      </c>
      <c r="AA6" s="56">
        <f t="shared" si="21"/>
        <v>103135.71967730459</v>
      </c>
      <c r="AB6" s="56">
        <f t="shared" si="22"/>
        <v>7983943.3874492142</v>
      </c>
    </row>
    <row r="7" spans="1:48" ht="14.4">
      <c r="A7" s="82"/>
      <c r="B7" s="52" t="s">
        <v>48</v>
      </c>
      <c r="C7" s="53">
        <v>0.13914586431592052</v>
      </c>
      <c r="D7" s="54">
        <v>6.5492541696551318E-2</v>
      </c>
      <c r="E7" s="56">
        <f t="shared" si="0"/>
        <v>84488.951375033997</v>
      </c>
      <c r="F7" s="56">
        <f t="shared" si="23"/>
        <v>9143552.8710365556</v>
      </c>
      <c r="G7" s="56">
        <f t="shared" si="1"/>
        <v>84607.086213838207</v>
      </c>
      <c r="H7" s="56">
        <f t="shared" si="2"/>
        <v>8258692.9157749536</v>
      </c>
      <c r="I7" s="56">
        <f t="shared" si="3"/>
        <v>84725.221052642431</v>
      </c>
      <c r="J7" s="56">
        <f t="shared" si="4"/>
        <v>9143552.8710365556</v>
      </c>
      <c r="K7" s="56">
        <f t="shared" si="5"/>
        <v>84843.355891446641</v>
      </c>
      <c r="L7" s="56">
        <f t="shared" si="6"/>
        <v>8848599.5526160225</v>
      </c>
      <c r="M7" s="56">
        <f t="shared" si="7"/>
        <v>84961.490730250851</v>
      </c>
      <c r="N7" s="56">
        <f t="shared" si="8"/>
        <v>9143552.8710365556</v>
      </c>
      <c r="O7" s="56">
        <f t="shared" si="9"/>
        <v>85079.625569055075</v>
      </c>
      <c r="P7" s="56">
        <f t="shared" si="10"/>
        <v>8848599.5526160225</v>
      </c>
      <c r="Q7" s="56">
        <f t="shared" si="11"/>
        <v>85197.760407859285</v>
      </c>
      <c r="R7" s="56">
        <f t="shared" si="12"/>
        <v>9143552.8710365556</v>
      </c>
      <c r="S7" s="56">
        <f t="shared" si="13"/>
        <v>85315.895246663509</v>
      </c>
      <c r="T7" s="56">
        <f t="shared" si="14"/>
        <v>9143552.8710365556</v>
      </c>
      <c r="U7" s="56">
        <f t="shared" si="15"/>
        <v>85434.030085467719</v>
      </c>
      <c r="V7" s="56">
        <f t="shared" si="16"/>
        <v>8848599.5526160225</v>
      </c>
      <c r="W7" s="56">
        <f t="shared" si="17"/>
        <v>85552.164924271943</v>
      </c>
      <c r="X7" s="56">
        <f t="shared" si="18"/>
        <v>9143552.8710365556</v>
      </c>
      <c r="Y7" s="56">
        <f t="shared" si="19"/>
        <v>85670.299763076153</v>
      </c>
      <c r="Z7" s="56">
        <f t="shared" si="20"/>
        <v>8848599.5526160225</v>
      </c>
      <c r="AA7" s="56">
        <f t="shared" si="21"/>
        <v>85788.434601880377</v>
      </c>
      <c r="AB7" s="56">
        <f t="shared" si="22"/>
        <v>9143552.8710365556</v>
      </c>
    </row>
    <row r="8" spans="1:48" ht="14.4">
      <c r="A8" s="82"/>
      <c r="B8" s="52" t="s">
        <v>49</v>
      </c>
      <c r="C8" s="53">
        <v>0.15814650389641027</v>
      </c>
      <c r="D8" s="54">
        <v>0.1034471284692596</v>
      </c>
      <c r="E8" s="56">
        <f t="shared" si="0"/>
        <v>96026.082726388631</v>
      </c>
      <c r="F8" s="56">
        <f t="shared" si="23"/>
        <v>14442473.356708854</v>
      </c>
      <c r="G8" s="56">
        <f t="shared" si="1"/>
        <v>96160.349108196679</v>
      </c>
      <c r="H8" s="56">
        <f t="shared" si="2"/>
        <v>13044814.644769287</v>
      </c>
      <c r="I8" s="56">
        <f t="shared" si="3"/>
        <v>96294.61549000474</v>
      </c>
      <c r="J8" s="56">
        <f t="shared" si="4"/>
        <v>14442473.356708854</v>
      </c>
      <c r="K8" s="56">
        <f t="shared" si="5"/>
        <v>96428.881871812788</v>
      </c>
      <c r="L8" s="56">
        <f t="shared" si="6"/>
        <v>13976587.119395666</v>
      </c>
      <c r="M8" s="56">
        <f t="shared" si="7"/>
        <v>96563.148253620835</v>
      </c>
      <c r="N8" s="56">
        <f t="shared" si="8"/>
        <v>14442473.356708854</v>
      </c>
      <c r="O8" s="56">
        <f t="shared" si="9"/>
        <v>96697.414635428897</v>
      </c>
      <c r="P8" s="56">
        <f t="shared" si="10"/>
        <v>13976587.119395666</v>
      </c>
      <c r="Q8" s="56">
        <f t="shared" si="11"/>
        <v>96831.681017236944</v>
      </c>
      <c r="R8" s="56">
        <f t="shared" si="12"/>
        <v>14442473.356708854</v>
      </c>
      <c r="S8" s="56">
        <f t="shared" si="13"/>
        <v>96965.947399044991</v>
      </c>
      <c r="T8" s="56">
        <f t="shared" si="14"/>
        <v>14442473.356708854</v>
      </c>
      <c r="U8" s="56">
        <f t="shared" si="15"/>
        <v>97100.213780853053</v>
      </c>
      <c r="V8" s="56">
        <f t="shared" si="16"/>
        <v>13976587.119395666</v>
      </c>
      <c r="W8" s="56">
        <f t="shared" si="17"/>
        <v>97234.480162661101</v>
      </c>
      <c r="X8" s="56">
        <f t="shared" si="18"/>
        <v>14442473.356708854</v>
      </c>
      <c r="Y8" s="56">
        <f t="shared" si="19"/>
        <v>97368.746544469148</v>
      </c>
      <c r="Z8" s="56">
        <f t="shared" si="20"/>
        <v>13976587.119395666</v>
      </c>
      <c r="AA8" s="56">
        <f t="shared" si="21"/>
        <v>97503.01292627721</v>
      </c>
      <c r="AB8" s="56">
        <f t="shared" si="22"/>
        <v>14442473.356708854</v>
      </c>
    </row>
    <row r="9" spans="1:48" ht="14.4">
      <c r="A9" s="82"/>
      <c r="B9" s="52" t="s">
        <v>50</v>
      </c>
      <c r="C9" s="53">
        <v>0.11466012504102405</v>
      </c>
      <c r="D9" s="54">
        <v>0.15271158456110598</v>
      </c>
      <c r="E9" s="56">
        <f t="shared" si="0"/>
        <v>69621.283944534676</v>
      </c>
      <c r="F9" s="56">
        <f t="shared" si="23"/>
        <v>21320388.723404359</v>
      </c>
      <c r="G9" s="56">
        <f t="shared" si="1"/>
        <v>69718.63039069451</v>
      </c>
      <c r="H9" s="56">
        <f t="shared" si="2"/>
        <v>19257125.298558775</v>
      </c>
      <c r="I9" s="56">
        <f t="shared" si="3"/>
        <v>69815.97683685433</v>
      </c>
      <c r="J9" s="56">
        <f t="shared" si="4"/>
        <v>21320388.723404359</v>
      </c>
      <c r="K9" s="56">
        <f t="shared" si="5"/>
        <v>69913.323283014164</v>
      </c>
      <c r="L9" s="56">
        <f t="shared" si="6"/>
        <v>20632634.24845583</v>
      </c>
      <c r="M9" s="56">
        <f t="shared" si="7"/>
        <v>70010.669729173998</v>
      </c>
      <c r="N9" s="56">
        <f t="shared" si="8"/>
        <v>21320388.723404359</v>
      </c>
      <c r="O9" s="56">
        <f t="shared" si="9"/>
        <v>70108.016175333833</v>
      </c>
      <c r="P9" s="56">
        <f t="shared" si="10"/>
        <v>20632634.24845583</v>
      </c>
      <c r="Q9" s="56">
        <f t="shared" si="11"/>
        <v>70205.362621493652</v>
      </c>
      <c r="R9" s="56">
        <f t="shared" si="12"/>
        <v>21320388.723404359</v>
      </c>
      <c r="S9" s="56">
        <f t="shared" si="13"/>
        <v>70302.709067653486</v>
      </c>
      <c r="T9" s="56">
        <f t="shared" si="14"/>
        <v>21320388.723404359</v>
      </c>
      <c r="U9" s="56">
        <f t="shared" si="15"/>
        <v>70400.05551381332</v>
      </c>
      <c r="V9" s="56">
        <f t="shared" si="16"/>
        <v>20632634.24845583</v>
      </c>
      <c r="W9" s="56">
        <f t="shared" si="17"/>
        <v>70497.40195997314</v>
      </c>
      <c r="X9" s="56">
        <f t="shared" si="18"/>
        <v>21320388.723404359</v>
      </c>
      <c r="Y9" s="56">
        <f t="shared" si="19"/>
        <v>70594.748406132974</v>
      </c>
      <c r="Z9" s="56">
        <f t="shared" si="20"/>
        <v>20632634.24845583</v>
      </c>
      <c r="AA9" s="56">
        <f t="shared" si="21"/>
        <v>70692.094852292808</v>
      </c>
      <c r="AB9" s="56">
        <f t="shared" si="22"/>
        <v>21320388.723404359</v>
      </c>
    </row>
    <row r="10" spans="1:48" s="61" customFormat="1" ht="14.4">
      <c r="A10" s="82"/>
      <c r="B10" s="57" t="s">
        <v>51</v>
      </c>
      <c r="C10" s="58">
        <v>0.82561211384822708</v>
      </c>
      <c r="D10" s="59">
        <f>SUM(D4:D9)</f>
        <v>0.41034644809317233</v>
      </c>
      <c r="E10" s="60"/>
      <c r="F10" s="60">
        <f t="shared" si="23"/>
        <v>57289339.310823418</v>
      </c>
      <c r="G10" s="60"/>
      <c r="H10" s="60">
        <f t="shared" si="2"/>
        <v>51745209.700098567</v>
      </c>
      <c r="I10" s="60"/>
      <c r="J10" s="60">
        <f t="shared" si="4"/>
        <v>57289339.310823418</v>
      </c>
      <c r="K10" s="60"/>
      <c r="L10" s="60">
        <f t="shared" si="6"/>
        <v>55441296.107248463</v>
      </c>
      <c r="M10" s="60"/>
      <c r="N10" s="60">
        <f t="shared" si="8"/>
        <v>57289339.310823418</v>
      </c>
      <c r="O10" s="60"/>
      <c r="P10" s="60">
        <f t="shared" si="10"/>
        <v>55441296.107248463</v>
      </c>
      <c r="Q10" s="60"/>
      <c r="R10" s="60">
        <f t="shared" si="12"/>
        <v>57289339.310823418</v>
      </c>
      <c r="S10" s="60"/>
      <c r="T10" s="60">
        <f t="shared" si="14"/>
        <v>57289339.310823418</v>
      </c>
      <c r="U10" s="60"/>
      <c r="V10" s="60">
        <f t="shared" si="16"/>
        <v>55441296.107248463</v>
      </c>
      <c r="W10" s="60"/>
      <c r="X10" s="60">
        <f t="shared" si="18"/>
        <v>57289339.310823418</v>
      </c>
      <c r="Y10" s="60">
        <f t="shared" si="19"/>
        <v>508318.64553887339</v>
      </c>
      <c r="Z10" s="60">
        <f t="shared" si="20"/>
        <v>55441296.107248463</v>
      </c>
      <c r="AA10" s="60">
        <f t="shared" si="21"/>
        <v>509019.59022353054</v>
      </c>
      <c r="AB10" s="60">
        <f t="shared" si="22"/>
        <v>57289339.310823418</v>
      </c>
      <c r="AC10" s="47"/>
      <c r="AD10" s="47"/>
      <c r="AE10" s="47"/>
      <c r="AF10" s="93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</row>
    <row r="11" spans="1:48" ht="14.4">
      <c r="A11" s="82"/>
      <c r="B11" s="52"/>
      <c r="C11" s="53"/>
      <c r="D11" s="54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</row>
    <row r="12" spans="1:48" ht="14.4">
      <c r="A12" s="82"/>
      <c r="B12" s="52" t="s">
        <v>92</v>
      </c>
      <c r="C12" s="53"/>
      <c r="D12" s="54">
        <v>1.9232210173759511E-4</v>
      </c>
      <c r="E12" s="56"/>
      <c r="F12" s="56">
        <f t="shared" ref="F12:F25" si="24">$D12*$F$71</f>
        <v>26850.497170415532</v>
      </c>
      <c r="G12" s="56"/>
      <c r="H12" s="56">
        <f t="shared" ref="H12:H25" si="25">+D12*$H$71</f>
        <v>24252.061960375318</v>
      </c>
      <c r="I12" s="56"/>
      <c r="J12" s="56">
        <f t="shared" ref="J12:J25" si="26">+D12*$J$71</f>
        <v>26850.497170415532</v>
      </c>
      <c r="K12" s="56"/>
      <c r="L12" s="56">
        <f t="shared" ref="L12:L25" si="27">+D12*$L$71</f>
        <v>25984.352100402128</v>
      </c>
      <c r="M12" s="56"/>
      <c r="N12" s="56">
        <f t="shared" ref="N12:N25" si="28">+D12*$N$71</f>
        <v>26850.497170415532</v>
      </c>
      <c r="O12" s="56"/>
      <c r="P12" s="56">
        <f t="shared" ref="P12:P25" si="29">+D12*$P$71</f>
        <v>25984.352100402128</v>
      </c>
      <c r="Q12" s="56"/>
      <c r="R12" s="56">
        <f t="shared" ref="R12:R25" si="30">+D12*$R$71</f>
        <v>26850.497170415532</v>
      </c>
      <c r="S12" s="56"/>
      <c r="T12" s="56">
        <f t="shared" ref="T12:T25" si="31">+D12*$T$71</f>
        <v>26850.497170415532</v>
      </c>
      <c r="U12" s="56"/>
      <c r="V12" s="56">
        <f t="shared" ref="V12:V25" si="32">+D12*$V$71</f>
        <v>25984.352100402128</v>
      </c>
      <c r="W12" s="56"/>
      <c r="X12" s="56">
        <f t="shared" ref="X12:X25" si="33">+D12*$X$71</f>
        <v>26850.497170415532</v>
      </c>
      <c r="Y12" s="56"/>
      <c r="Z12" s="56">
        <f t="shared" ref="Z12:Z25" si="34">+D12*$Z$71</f>
        <v>25984.352100402128</v>
      </c>
      <c r="AA12" s="56"/>
      <c r="AB12" s="56">
        <f t="shared" ref="AB12:AB25" si="35">+D12*$AB$71</f>
        <v>26850.497170415532</v>
      </c>
    </row>
    <row r="13" spans="1:48" ht="14.4">
      <c r="A13" s="82"/>
      <c r="B13" s="52" t="s">
        <v>93</v>
      </c>
      <c r="C13" s="53"/>
      <c r="D13" s="54">
        <v>6.5095899246980576E-5</v>
      </c>
      <c r="E13" s="56"/>
      <c r="F13" s="56">
        <f t="shared" si="24"/>
        <v>9088.1767760706389</v>
      </c>
      <c r="G13" s="56"/>
      <c r="H13" s="56">
        <f t="shared" si="25"/>
        <v>8208.6757977412217</v>
      </c>
      <c r="I13" s="56"/>
      <c r="J13" s="56">
        <f t="shared" si="26"/>
        <v>9088.1767760706389</v>
      </c>
      <c r="K13" s="56"/>
      <c r="L13" s="56">
        <f t="shared" si="27"/>
        <v>8795.0097832941665</v>
      </c>
      <c r="M13" s="56"/>
      <c r="N13" s="56">
        <f t="shared" si="28"/>
        <v>9088.1767760706389</v>
      </c>
      <c r="O13" s="56"/>
      <c r="P13" s="56">
        <f t="shared" si="29"/>
        <v>8795.0097832941665</v>
      </c>
      <c r="Q13" s="56"/>
      <c r="R13" s="56">
        <f t="shared" si="30"/>
        <v>9088.1767760706389</v>
      </c>
      <c r="S13" s="56"/>
      <c r="T13" s="56">
        <f t="shared" si="31"/>
        <v>9088.1767760706389</v>
      </c>
      <c r="U13" s="56"/>
      <c r="V13" s="56">
        <f t="shared" si="32"/>
        <v>8795.0097832941665</v>
      </c>
      <c r="W13" s="56"/>
      <c r="X13" s="56">
        <f t="shared" si="33"/>
        <v>9088.1767760706389</v>
      </c>
      <c r="Y13" s="56"/>
      <c r="Z13" s="56">
        <f t="shared" si="34"/>
        <v>8795.0097832941665</v>
      </c>
      <c r="AA13" s="56"/>
      <c r="AB13" s="56">
        <f t="shared" si="35"/>
        <v>9088.1767760706389</v>
      </c>
    </row>
    <row r="14" spans="1:48" ht="14.4">
      <c r="A14" s="82"/>
      <c r="B14" s="52" t="s">
        <v>94</v>
      </c>
      <c r="C14" s="53"/>
      <c r="D14" s="54">
        <v>1.9064144717913505E-4</v>
      </c>
      <c r="E14" s="56"/>
      <c r="F14" s="56">
        <f t="shared" si="24"/>
        <v>26615.857417320756</v>
      </c>
      <c r="G14" s="56"/>
      <c r="H14" s="56">
        <f t="shared" si="25"/>
        <v>24040.129280160683</v>
      </c>
      <c r="I14" s="56"/>
      <c r="J14" s="56">
        <f t="shared" si="26"/>
        <v>26615.857417320756</v>
      </c>
      <c r="K14" s="56"/>
      <c r="L14" s="56">
        <f t="shared" si="27"/>
        <v>25757.281371600729</v>
      </c>
      <c r="M14" s="56"/>
      <c r="N14" s="56">
        <f t="shared" si="28"/>
        <v>26615.857417320756</v>
      </c>
      <c r="O14" s="56"/>
      <c r="P14" s="56">
        <f t="shared" si="29"/>
        <v>25757.281371600729</v>
      </c>
      <c r="Q14" s="56"/>
      <c r="R14" s="56">
        <f t="shared" si="30"/>
        <v>26615.857417320756</v>
      </c>
      <c r="S14" s="56"/>
      <c r="T14" s="56">
        <f t="shared" si="31"/>
        <v>26615.857417320756</v>
      </c>
      <c r="U14" s="56"/>
      <c r="V14" s="56">
        <f t="shared" si="32"/>
        <v>25757.281371600729</v>
      </c>
      <c r="W14" s="56"/>
      <c r="X14" s="56">
        <f t="shared" si="33"/>
        <v>26615.857417320756</v>
      </c>
      <c r="Y14" s="56"/>
      <c r="Z14" s="56">
        <f t="shared" si="34"/>
        <v>25757.281371600729</v>
      </c>
      <c r="AA14" s="56"/>
      <c r="AB14" s="56">
        <f t="shared" si="35"/>
        <v>26615.857417320756</v>
      </c>
    </row>
    <row r="15" spans="1:48" s="61" customFormat="1" ht="14.4">
      <c r="A15" s="82"/>
      <c r="B15" s="62" t="s">
        <v>52</v>
      </c>
      <c r="C15" s="63">
        <v>2.4294260526380065E-4</v>
      </c>
      <c r="D15" s="64">
        <v>4.4805944816371073E-4</v>
      </c>
      <c r="E15" s="60">
        <f>+C15*$E$71</f>
        <v>147.51402108836396</v>
      </c>
      <c r="F15" s="60">
        <f t="shared" si="24"/>
        <v>62554.531363806927</v>
      </c>
      <c r="G15" s="60">
        <f>+C15*$G$71</f>
        <v>147.72027936023292</v>
      </c>
      <c r="H15" s="60">
        <f t="shared" si="25"/>
        <v>56500.867038277225</v>
      </c>
      <c r="I15" s="65">
        <f>+C15*$I$71</f>
        <v>147.92653763210188</v>
      </c>
      <c r="J15" s="60">
        <f t="shared" si="26"/>
        <v>62554.531363806927</v>
      </c>
      <c r="K15" s="60">
        <f>+C15*$K$71</f>
        <v>148.13279590397087</v>
      </c>
      <c r="L15" s="60">
        <f t="shared" si="27"/>
        <v>60536.643255297022</v>
      </c>
      <c r="M15" s="60">
        <f>+C15*$M$71</f>
        <v>148.33905417583983</v>
      </c>
      <c r="N15" s="60">
        <f t="shared" si="28"/>
        <v>62554.531363806927</v>
      </c>
      <c r="O15" s="60">
        <f>+C15*$O$71</f>
        <v>148.5453124477088</v>
      </c>
      <c r="P15" s="60">
        <f t="shared" si="29"/>
        <v>60536.643255297022</v>
      </c>
      <c r="Q15" s="60">
        <f>+C15*$Q$71</f>
        <v>148.75157071957776</v>
      </c>
      <c r="R15" s="60">
        <f t="shared" si="30"/>
        <v>62554.531363806927</v>
      </c>
      <c r="S15" s="60">
        <f>+C15*$S$71</f>
        <v>148.95782899144672</v>
      </c>
      <c r="T15" s="60">
        <f t="shared" si="31"/>
        <v>62554.531363806927</v>
      </c>
      <c r="U15" s="60">
        <f>+C15*$U$71</f>
        <v>149.16408726331571</v>
      </c>
      <c r="V15" s="60">
        <f t="shared" si="32"/>
        <v>60536.643255297022</v>
      </c>
      <c r="W15" s="60">
        <f>+C15*$W$71</f>
        <v>149.37034553518467</v>
      </c>
      <c r="X15" s="60">
        <f t="shared" si="33"/>
        <v>62554.531363806927</v>
      </c>
      <c r="Y15" s="66">
        <f t="shared" ref="Y15:Y25" si="36">+C15*$Y$71</f>
        <v>149.57660380705363</v>
      </c>
      <c r="Z15" s="66">
        <f t="shared" si="34"/>
        <v>60536.643255297022</v>
      </c>
      <c r="AA15" s="66">
        <f t="shared" ref="AA15:AA25" si="37">+C15*$AA$71</f>
        <v>149.78286207892259</v>
      </c>
      <c r="AB15" s="66">
        <f t="shared" si="35"/>
        <v>62554.531363806927</v>
      </c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</row>
    <row r="16" spans="1:48" s="71" customFormat="1" ht="14.4">
      <c r="A16" s="82"/>
      <c r="B16" s="67" t="s">
        <v>53</v>
      </c>
      <c r="C16" s="68">
        <v>0.82585505645349089</v>
      </c>
      <c r="D16" s="69">
        <f>+D15+D10</f>
        <v>0.41079450754133606</v>
      </c>
      <c r="E16" s="70"/>
      <c r="F16" s="70">
        <f t="shared" si="24"/>
        <v>57351893.842187226</v>
      </c>
      <c r="G16" s="70"/>
      <c r="H16" s="70">
        <f t="shared" si="25"/>
        <v>51801710.567136846</v>
      </c>
      <c r="I16" s="70"/>
      <c r="J16" s="70">
        <f t="shared" si="26"/>
        <v>57351893.842187226</v>
      </c>
      <c r="K16" s="70"/>
      <c r="L16" s="70">
        <f t="shared" si="27"/>
        <v>55501832.750503764</v>
      </c>
      <c r="M16" s="70"/>
      <c r="N16" s="70">
        <f t="shared" si="28"/>
        <v>57351893.842187226</v>
      </c>
      <c r="O16" s="70"/>
      <c r="P16" s="70">
        <f t="shared" si="29"/>
        <v>55501832.750503764</v>
      </c>
      <c r="Q16" s="70"/>
      <c r="R16" s="70">
        <f t="shared" si="30"/>
        <v>57351893.842187226</v>
      </c>
      <c r="S16" s="70"/>
      <c r="T16" s="70">
        <f t="shared" si="31"/>
        <v>57351893.842187226</v>
      </c>
      <c r="U16" s="70"/>
      <c r="V16" s="70">
        <f t="shared" si="32"/>
        <v>55501832.750503764</v>
      </c>
      <c r="W16" s="70"/>
      <c r="X16" s="70">
        <f t="shared" si="33"/>
        <v>57351893.842187226</v>
      </c>
      <c r="Y16" s="70">
        <f t="shared" si="36"/>
        <v>508468.22214268043</v>
      </c>
      <c r="Z16" s="70">
        <f t="shared" si="34"/>
        <v>55501832.750503764</v>
      </c>
      <c r="AA16" s="70">
        <f t="shared" si="37"/>
        <v>509169.37308560946</v>
      </c>
      <c r="AB16" s="70">
        <f t="shared" si="35"/>
        <v>57351893.842187226</v>
      </c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</row>
    <row r="17" spans="1:48" ht="14.4">
      <c r="A17" s="82" t="s">
        <v>54</v>
      </c>
      <c r="B17" s="52" t="s">
        <v>45</v>
      </c>
      <c r="C17" s="53">
        <v>9.9252355456207675E-4</v>
      </c>
      <c r="D17" s="54">
        <v>4.6208900768450134E-5</v>
      </c>
      <c r="E17" s="56">
        <f>+C17*$E$71</f>
        <v>602.65732475942934</v>
      </c>
      <c r="F17" s="56">
        <f t="shared" si="24"/>
        <v>6451.3227971278156</v>
      </c>
      <c r="G17" s="56">
        <f>+C17*$G$71</f>
        <v>603.49997725725257</v>
      </c>
      <c r="H17" s="56">
        <f t="shared" si="25"/>
        <v>5827.0012361154468</v>
      </c>
      <c r="I17" s="56">
        <f>+C17*$I$71</f>
        <v>604.34262975507568</v>
      </c>
      <c r="J17" s="56">
        <f t="shared" si="26"/>
        <v>6451.3227971278156</v>
      </c>
      <c r="K17" s="56">
        <f>+C17*$K$71</f>
        <v>605.1852822528989</v>
      </c>
      <c r="L17" s="56">
        <f t="shared" si="27"/>
        <v>6243.2156101236924</v>
      </c>
      <c r="M17" s="56">
        <f>+C17*$M$71</f>
        <v>606.02793475072212</v>
      </c>
      <c r="N17" s="56">
        <f t="shared" si="28"/>
        <v>6451.3227971278156</v>
      </c>
      <c r="O17" s="56">
        <f>+C17*$O$71</f>
        <v>606.87058724854535</v>
      </c>
      <c r="P17" s="56">
        <f t="shared" si="29"/>
        <v>6243.2156101236924</v>
      </c>
      <c r="Q17" s="56">
        <f>+C17*$Q$71</f>
        <v>607.71323974636857</v>
      </c>
      <c r="R17" s="56">
        <f t="shared" si="30"/>
        <v>6451.3227971278156</v>
      </c>
      <c r="S17" s="56">
        <f>+C17*$S$71</f>
        <v>608.55589224419168</v>
      </c>
      <c r="T17" s="56">
        <f t="shared" si="31"/>
        <v>6451.3227971278156</v>
      </c>
      <c r="U17" s="56">
        <f>+C17*$U$71</f>
        <v>609.39854474201491</v>
      </c>
      <c r="V17" s="56">
        <f t="shared" si="32"/>
        <v>6243.2156101236924</v>
      </c>
      <c r="W17" s="56">
        <f>+C17*$W$71</f>
        <v>610.24119723983813</v>
      </c>
      <c r="X17" s="56">
        <f t="shared" si="33"/>
        <v>6451.3227971278156</v>
      </c>
      <c r="Y17" s="56">
        <f t="shared" si="36"/>
        <v>611.08384973766135</v>
      </c>
      <c r="Z17" s="56">
        <f t="shared" si="34"/>
        <v>6243.2156101236924</v>
      </c>
      <c r="AA17" s="56">
        <f t="shared" si="37"/>
        <v>611.92650223548458</v>
      </c>
      <c r="AB17" s="56">
        <f t="shared" si="35"/>
        <v>6451.3227971278156</v>
      </c>
    </row>
    <row r="18" spans="1:48" ht="14.4">
      <c r="A18" s="82"/>
      <c r="B18" s="52" t="s">
        <v>55</v>
      </c>
      <c r="C18" s="53">
        <v>6.2322976241438021E-4</v>
      </c>
      <c r="D18" s="54">
        <v>1.4794359677786428E-4</v>
      </c>
      <c r="E18" s="56">
        <f>+C18*$E$71</f>
        <v>378.42324204872443</v>
      </c>
      <c r="F18" s="56">
        <f t="shared" si="24"/>
        <v>20654.719820424179</v>
      </c>
      <c r="G18" s="56">
        <f>+C18*$G$71</f>
        <v>378.95236411701421</v>
      </c>
      <c r="H18" s="56">
        <f t="shared" si="25"/>
        <v>18655.875966834745</v>
      </c>
      <c r="I18" s="56">
        <f>+C18*$I$71</f>
        <v>379.48148618530405</v>
      </c>
      <c r="J18" s="56">
        <f t="shared" si="26"/>
        <v>20654.719820424179</v>
      </c>
      <c r="K18" s="56">
        <f>+C18*$K$71</f>
        <v>380.01060825359383</v>
      </c>
      <c r="L18" s="56">
        <f t="shared" si="27"/>
        <v>19988.438535894369</v>
      </c>
      <c r="M18" s="56">
        <f>+C18*$M$71</f>
        <v>380.53973032188367</v>
      </c>
      <c r="N18" s="56">
        <f t="shared" si="28"/>
        <v>20654.719820424179</v>
      </c>
      <c r="O18" s="56">
        <f>+C18*$O$71</f>
        <v>381.06885239017345</v>
      </c>
      <c r="P18" s="56">
        <f t="shared" si="29"/>
        <v>19988.438535894369</v>
      </c>
      <c r="Q18" s="56">
        <f>+C18*$Q$71</f>
        <v>381.59797445846328</v>
      </c>
      <c r="R18" s="56">
        <f t="shared" si="30"/>
        <v>20654.719820424179</v>
      </c>
      <c r="S18" s="56">
        <f>+C18*$S$71</f>
        <v>382.12709652675306</v>
      </c>
      <c r="T18" s="56">
        <f t="shared" si="31"/>
        <v>20654.719820424179</v>
      </c>
      <c r="U18" s="56">
        <f>+C18*$U$71</f>
        <v>382.6562185950429</v>
      </c>
      <c r="V18" s="56">
        <f t="shared" si="32"/>
        <v>19988.438535894369</v>
      </c>
      <c r="W18" s="56">
        <f>+C18*$W$71</f>
        <v>383.18534066333268</v>
      </c>
      <c r="X18" s="56">
        <f t="shared" si="33"/>
        <v>20654.719820424179</v>
      </c>
      <c r="Y18" s="56">
        <f t="shared" si="36"/>
        <v>383.71446273162252</v>
      </c>
      <c r="Z18" s="56">
        <f t="shared" si="34"/>
        <v>19988.438535894369</v>
      </c>
      <c r="AA18" s="56">
        <f t="shared" si="37"/>
        <v>384.2435847999123</v>
      </c>
      <c r="AB18" s="56">
        <f t="shared" si="35"/>
        <v>20654.719820424179</v>
      </c>
    </row>
    <row r="19" spans="1:48" ht="14.4">
      <c r="A19" s="82"/>
      <c r="B19" s="52" t="s">
        <v>48</v>
      </c>
      <c r="C19" s="53">
        <v>3.0495744828884643E-4</v>
      </c>
      <c r="D19" s="54">
        <v>1.1598395937240764E-4</v>
      </c>
      <c r="E19" s="56">
        <f>+C19*$E$71</f>
        <v>185.16924772864269</v>
      </c>
      <c r="F19" s="56">
        <f t="shared" si="24"/>
        <v>16192.766950890973</v>
      </c>
      <c r="G19" s="56">
        <f>+C19*$G$71</f>
        <v>185.42815660223991</v>
      </c>
      <c r="H19" s="56">
        <f t="shared" si="25"/>
        <v>14625.724987901523</v>
      </c>
      <c r="I19" s="56">
        <f>+C19*$I$71</f>
        <v>185.68706547583716</v>
      </c>
      <c r="J19" s="56">
        <f t="shared" si="26"/>
        <v>16192.766950890973</v>
      </c>
      <c r="K19" s="56">
        <f>+C19*$K$71</f>
        <v>185.94597434943438</v>
      </c>
      <c r="L19" s="56">
        <f t="shared" si="27"/>
        <v>15670.41962989449</v>
      </c>
      <c r="M19" s="56">
        <f>+C19*$M$71</f>
        <v>186.2048832230316</v>
      </c>
      <c r="N19" s="56">
        <f t="shared" si="28"/>
        <v>16192.766950890973</v>
      </c>
      <c r="O19" s="56">
        <f>+C19*$O$71</f>
        <v>186.46379209662885</v>
      </c>
      <c r="P19" s="56">
        <f t="shared" si="29"/>
        <v>15670.41962989449</v>
      </c>
      <c r="Q19" s="56">
        <f>+C19*$Q$71</f>
        <v>186.72270097022607</v>
      </c>
      <c r="R19" s="56">
        <f t="shared" si="30"/>
        <v>16192.766950890973</v>
      </c>
      <c r="S19" s="56">
        <f>+C19*$S$71</f>
        <v>186.98160984382329</v>
      </c>
      <c r="T19" s="56">
        <f t="shared" si="31"/>
        <v>16192.766950890973</v>
      </c>
      <c r="U19" s="56">
        <f>+C19*$U$71</f>
        <v>187.24051871742054</v>
      </c>
      <c r="V19" s="56">
        <f t="shared" si="32"/>
        <v>15670.41962989449</v>
      </c>
      <c r="W19" s="56">
        <f>+C19*$W$71</f>
        <v>187.49942759101776</v>
      </c>
      <c r="X19" s="56">
        <f t="shared" si="33"/>
        <v>16192.766950890973</v>
      </c>
      <c r="Y19" s="56">
        <f t="shared" si="36"/>
        <v>187.75833646461498</v>
      </c>
      <c r="Z19" s="56">
        <f t="shared" si="34"/>
        <v>15670.41962989449</v>
      </c>
      <c r="AA19" s="56">
        <f t="shared" si="37"/>
        <v>188.01724533821223</v>
      </c>
      <c r="AB19" s="56">
        <f t="shared" si="35"/>
        <v>16192.766950890973</v>
      </c>
    </row>
    <row r="20" spans="1:48" ht="14.4">
      <c r="A20" s="82"/>
      <c r="B20" s="52" t="s">
        <v>49</v>
      </c>
      <c r="C20" s="53">
        <v>7.0621216116277573E-4</v>
      </c>
      <c r="D20" s="54">
        <v>2.9107360470744496E-4</v>
      </c>
      <c r="E20" s="56">
        <f>+C20*$E$71</f>
        <v>428.80990562155392</v>
      </c>
      <c r="F20" s="56">
        <f t="shared" si="24"/>
        <v>40637.404276308051</v>
      </c>
      <c r="G20" s="56">
        <f>+C20*$G$71</f>
        <v>429.40947974638112</v>
      </c>
      <c r="H20" s="56">
        <f t="shared" si="25"/>
        <v>36704.752249568563</v>
      </c>
      <c r="I20" s="56">
        <f>+C20*$I$71</f>
        <v>430.00905387120832</v>
      </c>
      <c r="J20" s="56">
        <f t="shared" si="26"/>
        <v>40637.404276308051</v>
      </c>
      <c r="K20" s="56">
        <f>+C20*$K$71</f>
        <v>430.60862799603552</v>
      </c>
      <c r="L20" s="56">
        <f t="shared" si="27"/>
        <v>39326.520267394888</v>
      </c>
      <c r="M20" s="56">
        <f>+C20*$M$71</f>
        <v>431.20820212086272</v>
      </c>
      <c r="N20" s="56">
        <f t="shared" si="28"/>
        <v>40637.404276308051</v>
      </c>
      <c r="O20" s="56">
        <f>+C20*$O$71</f>
        <v>431.80777624568992</v>
      </c>
      <c r="P20" s="56">
        <f t="shared" si="29"/>
        <v>39326.520267394888</v>
      </c>
      <c r="Q20" s="56">
        <f>+C20*$Q$71</f>
        <v>432.40735037051712</v>
      </c>
      <c r="R20" s="56">
        <f t="shared" si="30"/>
        <v>40637.404276308051</v>
      </c>
      <c r="S20" s="56">
        <f>+C20*$S$71</f>
        <v>433.00692449534432</v>
      </c>
      <c r="T20" s="56">
        <f t="shared" si="31"/>
        <v>40637.404276308051</v>
      </c>
      <c r="U20" s="56">
        <f>+C20*$U$71</f>
        <v>433.60649862017152</v>
      </c>
      <c r="V20" s="56">
        <f t="shared" si="32"/>
        <v>39326.520267394888</v>
      </c>
      <c r="W20" s="56">
        <f>+C20*$W$71</f>
        <v>434.20607274499872</v>
      </c>
      <c r="X20" s="56">
        <f t="shared" si="33"/>
        <v>40637.404276308051</v>
      </c>
      <c r="Y20" s="56">
        <f t="shared" si="36"/>
        <v>434.80564686982592</v>
      </c>
      <c r="Z20" s="56">
        <f t="shared" si="34"/>
        <v>39326.520267394888</v>
      </c>
      <c r="AA20" s="56">
        <f t="shared" si="37"/>
        <v>435.40522099465312</v>
      </c>
      <c r="AB20" s="56">
        <f t="shared" si="35"/>
        <v>40637.404276308051</v>
      </c>
    </row>
    <row r="21" spans="1:48" ht="14.4">
      <c r="A21" s="82"/>
      <c r="B21" s="52" t="s">
        <v>50</v>
      </c>
      <c r="C21" s="53">
        <v>1.6589565915074572E-3</v>
      </c>
      <c r="D21" s="54">
        <v>5.4500956131519895E-3</v>
      </c>
      <c r="E21" s="56">
        <f>+C21*$E$71</f>
        <v>1007.3134654935535</v>
      </c>
      <c r="F21" s="56">
        <f t="shared" si="24"/>
        <v>760899.42610493791</v>
      </c>
      <c r="G21" s="56">
        <f>+C21*$G$71</f>
        <v>1008.7219196397433</v>
      </c>
      <c r="H21" s="56">
        <f t="shared" si="25"/>
        <v>687263.99777220201</v>
      </c>
      <c r="I21" s="56">
        <f>+C21*$I$71</f>
        <v>1010.1303737859332</v>
      </c>
      <c r="J21" s="56">
        <f t="shared" si="26"/>
        <v>760899.42610493791</v>
      </c>
      <c r="K21" s="56">
        <f>+C21*$K$71</f>
        <v>1011.538827932123</v>
      </c>
      <c r="L21" s="56">
        <f t="shared" si="27"/>
        <v>736354.28332735924</v>
      </c>
      <c r="M21" s="56">
        <f>+C21*$M$71</f>
        <v>1012.9472820783128</v>
      </c>
      <c r="N21" s="56">
        <f t="shared" si="28"/>
        <v>760899.42610493791</v>
      </c>
      <c r="O21" s="56">
        <f>+C21*$O$71</f>
        <v>1014.3557362245026</v>
      </c>
      <c r="P21" s="56">
        <f t="shared" si="29"/>
        <v>736354.28332735924</v>
      </c>
      <c r="Q21" s="56">
        <f>+C21*$Q$71</f>
        <v>1015.7641903706925</v>
      </c>
      <c r="R21" s="56">
        <f t="shared" si="30"/>
        <v>760899.42610493791</v>
      </c>
      <c r="S21" s="56">
        <f>+C21*$S$71</f>
        <v>1017.1726445168823</v>
      </c>
      <c r="T21" s="56">
        <f t="shared" si="31"/>
        <v>760899.42610493791</v>
      </c>
      <c r="U21" s="56">
        <f>+C21*$U$71</f>
        <v>1018.5810986630721</v>
      </c>
      <c r="V21" s="56">
        <f t="shared" si="32"/>
        <v>736354.28332735924</v>
      </c>
      <c r="W21" s="56">
        <f>+C21*$W$71</f>
        <v>1019.989552809262</v>
      </c>
      <c r="X21" s="56">
        <f t="shared" si="33"/>
        <v>760899.42610493791</v>
      </c>
      <c r="Y21" s="56">
        <f t="shared" si="36"/>
        <v>1021.3980069554518</v>
      </c>
      <c r="Z21" s="56">
        <f t="shared" si="34"/>
        <v>736354.28332735924</v>
      </c>
      <c r="AA21" s="56">
        <f t="shared" si="37"/>
        <v>1022.8064611016416</v>
      </c>
      <c r="AB21" s="56">
        <f t="shared" si="35"/>
        <v>760899.42610493791</v>
      </c>
    </row>
    <row r="22" spans="1:48" s="71" customFormat="1" ht="14.4">
      <c r="A22" s="82"/>
      <c r="B22" s="67" t="s">
        <v>56</v>
      </c>
      <c r="C22" s="68">
        <v>4.2858795179355359E-3</v>
      </c>
      <c r="D22" s="69">
        <f>SUM(D17:D21)</f>
        <v>6.0513056747781568E-3</v>
      </c>
      <c r="E22" s="70"/>
      <c r="F22" s="70">
        <f t="shared" si="24"/>
        <v>844835.63994968892</v>
      </c>
      <c r="G22" s="70"/>
      <c r="H22" s="70">
        <f t="shared" si="25"/>
        <v>763077.3522126223</v>
      </c>
      <c r="I22" s="70"/>
      <c r="J22" s="70">
        <f t="shared" si="26"/>
        <v>844835.63994968892</v>
      </c>
      <c r="K22" s="70"/>
      <c r="L22" s="70">
        <f t="shared" si="27"/>
        <v>817582.87737066671</v>
      </c>
      <c r="M22" s="70"/>
      <c r="N22" s="70">
        <f t="shared" si="28"/>
        <v>844835.63994968892</v>
      </c>
      <c r="O22" s="70"/>
      <c r="P22" s="70">
        <f t="shared" si="29"/>
        <v>817582.87737066671</v>
      </c>
      <c r="Q22" s="70"/>
      <c r="R22" s="70">
        <f t="shared" si="30"/>
        <v>844835.63994968892</v>
      </c>
      <c r="S22" s="70"/>
      <c r="T22" s="70">
        <f t="shared" si="31"/>
        <v>844835.63994968892</v>
      </c>
      <c r="U22" s="70"/>
      <c r="V22" s="70">
        <f t="shared" si="32"/>
        <v>817582.87737066671</v>
      </c>
      <c r="W22" s="70"/>
      <c r="X22" s="70">
        <f t="shared" si="33"/>
        <v>844835.63994968892</v>
      </c>
      <c r="Y22" s="70">
        <f t="shared" si="36"/>
        <v>2638.7603027591763</v>
      </c>
      <c r="Z22" s="70">
        <f t="shared" si="34"/>
        <v>817582.87737066671</v>
      </c>
      <c r="AA22" s="70">
        <f t="shared" si="37"/>
        <v>2642.3990144699037</v>
      </c>
      <c r="AB22" s="70">
        <f t="shared" si="35"/>
        <v>844835.63994968892</v>
      </c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</row>
    <row r="23" spans="1:48" ht="14.4">
      <c r="A23" s="86" t="s">
        <v>57</v>
      </c>
      <c r="B23" s="52" t="s">
        <v>58</v>
      </c>
      <c r="C23" s="53">
        <v>0.10949167569480485</v>
      </c>
      <c r="D23" s="54">
        <v>2.3345497530915436E-2</v>
      </c>
      <c r="E23" s="56">
        <f>+C23*$E$71</f>
        <v>66483.017006858427</v>
      </c>
      <c r="F23" s="56">
        <f t="shared" si="24"/>
        <v>3259314.5027660304</v>
      </c>
      <c r="G23" s="56">
        <f>+C23*$G$71</f>
        <v>66575.975439523303</v>
      </c>
      <c r="H23" s="56">
        <f t="shared" si="25"/>
        <v>2943896.9702402856</v>
      </c>
      <c r="I23" s="56">
        <f>+C23*$I$71</f>
        <v>66668.933872188194</v>
      </c>
      <c r="J23" s="56">
        <f t="shared" si="26"/>
        <v>3259314.5027660304</v>
      </c>
      <c r="K23" s="56">
        <f>+C23*$K$71</f>
        <v>66761.892304853085</v>
      </c>
      <c r="L23" s="56">
        <f t="shared" si="27"/>
        <v>3154175.3252574489</v>
      </c>
      <c r="M23" s="56">
        <f>+C23*$M$71</f>
        <v>66854.850737517976</v>
      </c>
      <c r="N23" s="56">
        <f t="shared" si="28"/>
        <v>3259314.5027660304</v>
      </c>
      <c r="O23" s="56">
        <f>+C23*$O$71</f>
        <v>66947.809170182867</v>
      </c>
      <c r="P23" s="56">
        <f t="shared" si="29"/>
        <v>3154175.3252574489</v>
      </c>
      <c r="Q23" s="56">
        <f>+C23*$Q$71</f>
        <v>67040.767602847758</v>
      </c>
      <c r="R23" s="56">
        <f t="shared" si="30"/>
        <v>3259314.5027660304</v>
      </c>
      <c r="S23" s="56">
        <f>+C23*$S$71</f>
        <v>67133.726035512649</v>
      </c>
      <c r="T23" s="56">
        <f t="shared" si="31"/>
        <v>3259314.5027660304</v>
      </c>
      <c r="U23" s="56">
        <f>+C23*$U$71</f>
        <v>67226.68446817754</v>
      </c>
      <c r="V23" s="56">
        <f t="shared" si="32"/>
        <v>3154175.3252574489</v>
      </c>
      <c r="W23" s="56">
        <f>+C23*$W$71</f>
        <v>67319.642900842431</v>
      </c>
      <c r="X23" s="56">
        <f t="shared" si="33"/>
        <v>3259314.5027660304</v>
      </c>
      <c r="Y23" s="56">
        <f t="shared" si="36"/>
        <v>67412.601333507308</v>
      </c>
      <c r="Z23" s="56">
        <f t="shared" si="34"/>
        <v>3154175.3252574489</v>
      </c>
      <c r="AA23" s="56">
        <f t="shared" si="37"/>
        <v>67505.559766172199</v>
      </c>
      <c r="AB23" s="56">
        <f t="shared" si="35"/>
        <v>3259314.5027660304</v>
      </c>
    </row>
    <row r="24" spans="1:48" ht="14.4">
      <c r="A24" s="86"/>
      <c r="B24" s="52" t="s">
        <v>59</v>
      </c>
      <c r="C24" s="53">
        <v>4.8318124456365956E-2</v>
      </c>
      <c r="D24" s="54">
        <v>0.18805143095867183</v>
      </c>
      <c r="E24" s="56">
        <f>+C24*$E$71</f>
        <v>29338.620215532039</v>
      </c>
      <c r="F24" s="56">
        <f t="shared" si="24"/>
        <v>26254259.750850976</v>
      </c>
      <c r="G24" s="56">
        <f>+C24*$G$71</f>
        <v>29379.642303195495</v>
      </c>
      <c r="H24" s="56">
        <f t="shared" si="25"/>
        <v>23713524.936252493</v>
      </c>
      <c r="I24" s="56">
        <f>+C24*$I$71</f>
        <v>29420.66439085895</v>
      </c>
      <c r="J24" s="56">
        <f t="shared" si="26"/>
        <v>26254259.750850976</v>
      </c>
      <c r="K24" s="56">
        <f>+C24*$K$71</f>
        <v>29461.686478522402</v>
      </c>
      <c r="L24" s="56">
        <f t="shared" si="27"/>
        <v>25407348.145984814</v>
      </c>
      <c r="M24" s="56">
        <f>+C24*$M$71</f>
        <v>29502.708566185858</v>
      </c>
      <c r="N24" s="56">
        <f t="shared" si="28"/>
        <v>26254259.750850976</v>
      </c>
      <c r="O24" s="56">
        <f>+C24*$O$71</f>
        <v>29543.730653849314</v>
      </c>
      <c r="P24" s="56">
        <f t="shared" si="29"/>
        <v>25407348.145984814</v>
      </c>
      <c r="Q24" s="56">
        <f>+C24*$Q$71</f>
        <v>29584.752741512766</v>
      </c>
      <c r="R24" s="56">
        <f t="shared" si="30"/>
        <v>26254259.750850976</v>
      </c>
      <c r="S24" s="56">
        <f>+C24*$S$71</f>
        <v>29625.774829176222</v>
      </c>
      <c r="T24" s="56">
        <f t="shared" si="31"/>
        <v>26254259.750850976</v>
      </c>
      <c r="U24" s="56">
        <f>+C24*$U$71</f>
        <v>29666.796916839678</v>
      </c>
      <c r="V24" s="56">
        <f t="shared" si="32"/>
        <v>25407348.145984814</v>
      </c>
      <c r="W24" s="56">
        <f>+C24*$W$71</f>
        <v>29707.819004503133</v>
      </c>
      <c r="X24" s="56">
        <f t="shared" si="33"/>
        <v>26254259.750850976</v>
      </c>
      <c r="Y24" s="56">
        <f t="shared" si="36"/>
        <v>29748.841092166585</v>
      </c>
      <c r="Z24" s="56">
        <f t="shared" si="34"/>
        <v>25407348.145984814</v>
      </c>
      <c r="AA24" s="56">
        <f t="shared" si="37"/>
        <v>29789.863179830041</v>
      </c>
      <c r="AB24" s="56">
        <f t="shared" si="35"/>
        <v>26254259.750850976</v>
      </c>
    </row>
    <row r="25" spans="1:48" s="61" customFormat="1" ht="14.4">
      <c r="A25" s="86"/>
      <c r="B25" s="57" t="s">
        <v>60</v>
      </c>
      <c r="C25" s="58">
        <v>0.1578098001511708</v>
      </c>
      <c r="D25" s="59">
        <f>SUM(D23:D24)</f>
        <v>0.21139692848958727</v>
      </c>
      <c r="E25" s="60"/>
      <c r="F25" s="60">
        <f t="shared" si="24"/>
        <v>29513574.253617007</v>
      </c>
      <c r="G25" s="60"/>
      <c r="H25" s="60">
        <f t="shared" si="25"/>
        <v>26657421.906492781</v>
      </c>
      <c r="I25" s="60"/>
      <c r="J25" s="60">
        <f t="shared" si="26"/>
        <v>29513574.253617007</v>
      </c>
      <c r="K25" s="60"/>
      <c r="L25" s="60">
        <f t="shared" si="27"/>
        <v>28561523.471242264</v>
      </c>
      <c r="M25" s="60"/>
      <c r="N25" s="60">
        <f t="shared" si="28"/>
        <v>29513574.253617007</v>
      </c>
      <c r="O25" s="60"/>
      <c r="P25" s="60">
        <f t="shared" si="29"/>
        <v>28561523.471242264</v>
      </c>
      <c r="Q25" s="60"/>
      <c r="R25" s="60">
        <f t="shared" si="30"/>
        <v>29513574.253617007</v>
      </c>
      <c r="S25" s="60"/>
      <c r="T25" s="60">
        <f t="shared" si="31"/>
        <v>29513574.253617007</v>
      </c>
      <c r="U25" s="60"/>
      <c r="V25" s="60">
        <f t="shared" si="32"/>
        <v>28561523.471242264</v>
      </c>
      <c r="W25" s="60"/>
      <c r="X25" s="60">
        <f t="shared" si="33"/>
        <v>29513574.253617007</v>
      </c>
      <c r="Y25" s="60">
        <f t="shared" si="36"/>
        <v>97161.4424256739</v>
      </c>
      <c r="Z25" s="60">
        <f t="shared" si="34"/>
        <v>28561523.471242264</v>
      </c>
      <c r="AA25" s="60">
        <f t="shared" si="37"/>
        <v>97295.422946002232</v>
      </c>
      <c r="AB25" s="60">
        <f t="shared" si="35"/>
        <v>29513574.253617007</v>
      </c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</row>
    <row r="26" spans="1:48" ht="14.4">
      <c r="A26" s="86"/>
      <c r="B26" s="52"/>
      <c r="C26" s="53"/>
      <c r="D26" s="54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</row>
    <row r="27" spans="1:48" ht="14.4">
      <c r="A27" s="86"/>
      <c r="B27" s="52" t="s">
        <v>95</v>
      </c>
      <c r="C27" s="53"/>
      <c r="D27" s="54">
        <v>8.9924406249678387E-2</v>
      </c>
      <c r="E27" s="56"/>
      <c r="F27" s="56">
        <f>$D27*$F$71</f>
        <v>12554537.38152601</v>
      </c>
      <c r="G27" s="56"/>
      <c r="H27" s="56">
        <f>$D27*$H$71</f>
        <v>11339582.151055751</v>
      </c>
      <c r="I27" s="56"/>
      <c r="J27" s="56">
        <f>+D27*$J$71</f>
        <v>12554537.38152601</v>
      </c>
      <c r="K27" s="56"/>
      <c r="L27" s="56">
        <f>+D27*$L$71</f>
        <v>12149552.304702591</v>
      </c>
      <c r="M27" s="56"/>
      <c r="N27" s="56">
        <f>+D27*$N$71</f>
        <v>12554537.38152601</v>
      </c>
      <c r="O27" s="56"/>
      <c r="P27" s="56">
        <f>+D27*$P$71</f>
        <v>12149552.304702591</v>
      </c>
      <c r="Q27" s="56"/>
      <c r="R27" s="56">
        <f>+D27*$R$71</f>
        <v>12554537.38152601</v>
      </c>
      <c r="S27" s="56"/>
      <c r="T27" s="56">
        <f>+D27*$T$71</f>
        <v>12554537.38152601</v>
      </c>
      <c r="U27" s="56"/>
      <c r="V27" s="56">
        <f>+D27*$V$71</f>
        <v>12149552.304702591</v>
      </c>
      <c r="W27" s="56"/>
      <c r="X27" s="56">
        <f>+D27*$X$71</f>
        <v>12554537.38152601</v>
      </c>
      <c r="Y27" s="56"/>
      <c r="Z27" s="56">
        <f>+D27*$Z$71</f>
        <v>12149552.304702591</v>
      </c>
      <c r="AA27" s="56"/>
      <c r="AB27" s="56">
        <f>+D27*$AB$71</f>
        <v>12554537.38152601</v>
      </c>
    </row>
    <row r="28" spans="1:48" ht="14.4">
      <c r="A28" s="86"/>
      <c r="B28" s="52" t="s">
        <v>96</v>
      </c>
      <c r="C28" s="53"/>
      <c r="D28" s="54">
        <v>2.3102264362000899E-2</v>
      </c>
      <c r="E28" s="56"/>
      <c r="F28" s="56">
        <f>$D28*$F$71</f>
        <v>3225356.203357459</v>
      </c>
      <c r="G28" s="56"/>
      <c r="H28" s="56">
        <f>+D28*$H$71</f>
        <v>2913224.9578712531</v>
      </c>
      <c r="I28" s="56"/>
      <c r="J28" s="56">
        <f>+D28*$J$71</f>
        <v>3225356.203357459</v>
      </c>
      <c r="K28" s="56"/>
      <c r="L28" s="56">
        <f>+D28*$L$71</f>
        <v>3121312.4548620572</v>
      </c>
      <c r="M28" s="56"/>
      <c r="N28" s="56">
        <f>+D28*$N$71</f>
        <v>3225356.203357459</v>
      </c>
      <c r="O28" s="56"/>
      <c r="P28" s="56">
        <f>+D28*$P$71</f>
        <v>3121312.4548620572</v>
      </c>
      <c r="Q28" s="56"/>
      <c r="R28" s="56">
        <f>+D28*$R$71</f>
        <v>3225356.203357459</v>
      </c>
      <c r="S28" s="56"/>
      <c r="T28" s="56">
        <f>+D28*$T$71</f>
        <v>3225356.203357459</v>
      </c>
      <c r="U28" s="56"/>
      <c r="V28" s="56">
        <f>+D28*$V$71</f>
        <v>3121312.4548620572</v>
      </c>
      <c r="W28" s="56"/>
      <c r="X28" s="56">
        <f>+D28*$X$71</f>
        <v>3225356.203357459</v>
      </c>
      <c r="Y28" s="56"/>
      <c r="Z28" s="56">
        <f>+D28*$Z$71</f>
        <v>3121312.4548620572</v>
      </c>
      <c r="AA28" s="56"/>
      <c r="AB28" s="56">
        <f>+D28*$AB$71</f>
        <v>3225356.203357459</v>
      </c>
    </row>
    <row r="29" spans="1:48" ht="14.4">
      <c r="A29" s="86"/>
      <c r="B29" s="52" t="s">
        <v>97</v>
      </c>
      <c r="C29" s="53"/>
      <c r="D29" s="54">
        <v>2.3143552594294868E-2</v>
      </c>
      <c r="E29" s="56"/>
      <c r="F29" s="56">
        <f>$D29*$F$71</f>
        <v>3231120.5411759657</v>
      </c>
      <c r="G29" s="56"/>
      <c r="H29" s="56">
        <f>+D29*$H$71</f>
        <v>2918431.4565460333</v>
      </c>
      <c r="I29" s="56"/>
      <c r="J29" s="56">
        <f>+D29*$J$71</f>
        <v>3231120.5411759657</v>
      </c>
      <c r="K29" s="56"/>
      <c r="L29" s="56">
        <f>+D29*$L$71</f>
        <v>3126890.8462993214</v>
      </c>
      <c r="M29" s="56"/>
      <c r="N29" s="56">
        <f>+D29*$N$71</f>
        <v>3231120.5411759657</v>
      </c>
      <c r="O29" s="56"/>
      <c r="P29" s="56">
        <f>+D29*$P$71</f>
        <v>3126890.8462993214</v>
      </c>
      <c r="Q29" s="56"/>
      <c r="R29" s="56">
        <f>+D29*$R$71</f>
        <v>3231120.5411759657</v>
      </c>
      <c r="S29" s="56"/>
      <c r="T29" s="56">
        <f>+D29*$T$71</f>
        <v>3231120.5411759657</v>
      </c>
      <c r="U29" s="56"/>
      <c r="V29" s="56">
        <f>+D29*$V$71</f>
        <v>3126890.8462993214</v>
      </c>
      <c r="W29" s="56"/>
      <c r="X29" s="56">
        <f>+D29*$X$71</f>
        <v>3231120.5411759657</v>
      </c>
      <c r="Y29" s="56"/>
      <c r="Z29" s="56">
        <f>+D29*$Z$71</f>
        <v>3126890.8462993214</v>
      </c>
      <c r="AA29" s="56"/>
      <c r="AB29" s="56">
        <f>+D29*$AB$71</f>
        <v>3231120.5411759657</v>
      </c>
    </row>
    <row r="30" spans="1:48" s="61" customFormat="1" ht="14.4">
      <c r="A30" s="86"/>
      <c r="B30" s="57" t="s">
        <v>61</v>
      </c>
      <c r="C30" s="58">
        <v>2.4680808530884177E-3</v>
      </c>
      <c r="D30" s="59">
        <f>SUM(D27:D29)</f>
        <v>0.13617022320597416</v>
      </c>
      <c r="E30" s="60">
        <f>+C30*$E$71</f>
        <v>1498.611289752728</v>
      </c>
      <c r="F30" s="60">
        <f>$D30*$F$71</f>
        <v>19011014.126059435</v>
      </c>
      <c r="G30" s="60">
        <f>+C30*$G$71</f>
        <v>1500.7066903970001</v>
      </c>
      <c r="H30" s="60">
        <f>+D30*$H$71</f>
        <v>17171238.565473039</v>
      </c>
      <c r="I30" s="60">
        <f>+C30*$I$71</f>
        <v>1502.8020910412722</v>
      </c>
      <c r="J30" s="60">
        <f>+D30*$J$71</f>
        <v>19011014.126059435</v>
      </c>
      <c r="K30" s="60">
        <f>+C30*$K$71</f>
        <v>1504.8974916855441</v>
      </c>
      <c r="L30" s="60">
        <f>+D30*$L$71</f>
        <v>18397755.60586397</v>
      </c>
      <c r="M30" s="60">
        <f>+C30*$M$71</f>
        <v>1506.9928923298162</v>
      </c>
      <c r="N30" s="60">
        <f>+D30*$N$71</f>
        <v>19011014.126059435</v>
      </c>
      <c r="O30" s="60">
        <f>+C30*$O$71</f>
        <v>1509.0882929740883</v>
      </c>
      <c r="P30" s="60">
        <f>+D30*$P$71</f>
        <v>18397755.60586397</v>
      </c>
      <c r="Q30" s="60">
        <f>+C30*$Q$71</f>
        <v>1511.1836936183604</v>
      </c>
      <c r="R30" s="60">
        <f>+D30*$R$71</f>
        <v>19011014.126059435</v>
      </c>
      <c r="S30" s="60">
        <f>+C30*$S$71</f>
        <v>1513.2790942626325</v>
      </c>
      <c r="T30" s="60">
        <f>+D30*$T$71</f>
        <v>19011014.126059435</v>
      </c>
      <c r="U30" s="60">
        <f>+C30*$U$71</f>
        <v>1515.3744949069046</v>
      </c>
      <c r="V30" s="60">
        <f>+D30*$V$71</f>
        <v>18397755.60586397</v>
      </c>
      <c r="W30" s="60">
        <f>+C30*$W$71</f>
        <v>1517.4698955511765</v>
      </c>
      <c r="X30" s="60">
        <f>+D30*$X$71</f>
        <v>19011014.126059435</v>
      </c>
      <c r="Y30" s="60">
        <f>+C30*$Y$71</f>
        <v>1519.5652961954486</v>
      </c>
      <c r="Z30" s="60">
        <f>+D30*$Z$71</f>
        <v>18397755.60586397</v>
      </c>
      <c r="AA30" s="60">
        <f>+C30*$AA$71</f>
        <v>1521.6606968397207</v>
      </c>
      <c r="AB30" s="60">
        <f>+D30*$AB$71</f>
        <v>19011014.126059435</v>
      </c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</row>
    <row r="31" spans="1:48" ht="14.4">
      <c r="A31" s="86"/>
      <c r="B31" s="52"/>
      <c r="C31" s="53"/>
      <c r="D31" s="54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</row>
    <row r="32" spans="1:48" ht="14.4">
      <c r="A32" s="86"/>
      <c r="B32" s="52" t="s">
        <v>98</v>
      </c>
      <c r="C32" s="53"/>
      <c r="D32" s="54">
        <v>5.7375959828053829E-3</v>
      </c>
      <c r="E32" s="56"/>
      <c r="F32" s="56">
        <f t="shared" ref="F32:F37" si="38">$D32*$F$71</f>
        <v>801037.96344478254</v>
      </c>
      <c r="G32" s="56"/>
      <c r="H32" s="56">
        <f t="shared" ref="H32:H37" si="39">+D32*$H$71</f>
        <v>723518.16053077136</v>
      </c>
      <c r="I32" s="56"/>
      <c r="J32" s="56">
        <f t="shared" ref="J32:J37" si="40">+D32*$J$71</f>
        <v>801037.96344478254</v>
      </c>
      <c r="K32" s="56"/>
      <c r="L32" s="56">
        <f t="shared" ref="L32:L37" si="41">+D32*$L$71</f>
        <v>775198.02914011211</v>
      </c>
      <c r="M32" s="56"/>
      <c r="N32" s="56">
        <f t="shared" ref="N32:N37" si="42">+D32*$N$71</f>
        <v>801037.96344478254</v>
      </c>
      <c r="O32" s="56"/>
      <c r="P32" s="56">
        <f t="shared" ref="P32:P37" si="43">+D32*$P$71</f>
        <v>775198.02914011211</v>
      </c>
      <c r="Q32" s="56"/>
      <c r="R32" s="56">
        <f t="shared" ref="R32:R37" si="44">+D32*$R$71</f>
        <v>801037.96344478254</v>
      </c>
      <c r="S32" s="56"/>
      <c r="T32" s="56">
        <f t="shared" ref="T32:T37" si="45">+D32*$T$71</f>
        <v>801037.96344478254</v>
      </c>
      <c r="U32" s="56"/>
      <c r="V32" s="56">
        <f t="shared" ref="V32:V37" si="46">+D32*$V$71</f>
        <v>775198.02914011211</v>
      </c>
      <c r="W32" s="56"/>
      <c r="X32" s="56">
        <f t="shared" ref="X32:X37" si="47">+D32*$X$71</f>
        <v>801037.96344478254</v>
      </c>
      <c r="Y32" s="56"/>
      <c r="Z32" s="56">
        <f t="shared" ref="Z32:Z37" si="48">+D32*$Z$71</f>
        <v>775198.02914011211</v>
      </c>
      <c r="AA32" s="56"/>
      <c r="AB32" s="56">
        <f t="shared" ref="AB32:AB37" si="49">+D32*$AB$71</f>
        <v>801037.96344478254</v>
      </c>
    </row>
    <row r="33" spans="1:48" ht="14.4">
      <c r="A33" s="86"/>
      <c r="B33" s="52" t="s">
        <v>99</v>
      </c>
      <c r="C33" s="53"/>
      <c r="D33" s="54">
        <v>1.7177200749468595E-3</v>
      </c>
      <c r="E33" s="56"/>
      <c r="F33" s="56">
        <f t="shared" si="38"/>
        <v>239814.54858919501</v>
      </c>
      <c r="G33" s="56"/>
      <c r="H33" s="56">
        <f t="shared" si="39"/>
        <v>216606.68904830515</v>
      </c>
      <c r="I33" s="56"/>
      <c r="J33" s="56">
        <f t="shared" si="40"/>
        <v>239814.54858919501</v>
      </c>
      <c r="K33" s="56"/>
      <c r="L33" s="56">
        <f t="shared" si="41"/>
        <v>232078.5954088984</v>
      </c>
      <c r="M33" s="56"/>
      <c r="N33" s="56">
        <f t="shared" si="42"/>
        <v>239814.54858919501</v>
      </c>
      <c r="O33" s="56"/>
      <c r="P33" s="56">
        <f t="shared" si="43"/>
        <v>232078.5954088984</v>
      </c>
      <c r="Q33" s="56"/>
      <c r="R33" s="56">
        <f t="shared" si="44"/>
        <v>239814.54858919501</v>
      </c>
      <c r="S33" s="56"/>
      <c r="T33" s="56">
        <f t="shared" si="45"/>
        <v>239814.54858919501</v>
      </c>
      <c r="U33" s="56"/>
      <c r="V33" s="56">
        <f t="shared" si="46"/>
        <v>232078.5954088984</v>
      </c>
      <c r="W33" s="56"/>
      <c r="X33" s="56">
        <f t="shared" si="47"/>
        <v>239814.54858919501</v>
      </c>
      <c r="Y33" s="56"/>
      <c r="Z33" s="56">
        <f t="shared" si="48"/>
        <v>232078.5954088984</v>
      </c>
      <c r="AA33" s="56"/>
      <c r="AB33" s="56">
        <f t="shared" si="49"/>
        <v>239814.54858919501</v>
      </c>
    </row>
    <row r="34" spans="1:48" ht="14.4">
      <c r="A34" s="86"/>
      <c r="B34" s="52" t="s">
        <v>100</v>
      </c>
      <c r="C34" s="53"/>
      <c r="D34" s="54">
        <v>1.552051518243232E-3</v>
      </c>
      <c r="E34" s="56"/>
      <c r="F34" s="56">
        <f t="shared" si="38"/>
        <v>216685.20946068014</v>
      </c>
      <c r="G34" s="56"/>
      <c r="H34" s="56">
        <f t="shared" si="39"/>
        <v>195715.67306125947</v>
      </c>
      <c r="I34" s="56"/>
      <c r="J34" s="56">
        <f t="shared" si="40"/>
        <v>216685.20946068014</v>
      </c>
      <c r="K34" s="56"/>
      <c r="L34" s="56">
        <f t="shared" si="41"/>
        <v>209695.36399420659</v>
      </c>
      <c r="M34" s="56"/>
      <c r="N34" s="56">
        <f t="shared" si="42"/>
        <v>216685.20946068014</v>
      </c>
      <c r="O34" s="56"/>
      <c r="P34" s="56">
        <f t="shared" si="43"/>
        <v>209695.36399420659</v>
      </c>
      <c r="Q34" s="56"/>
      <c r="R34" s="56">
        <f t="shared" si="44"/>
        <v>216685.20946068014</v>
      </c>
      <c r="S34" s="56"/>
      <c r="T34" s="56">
        <f t="shared" si="45"/>
        <v>216685.20946068014</v>
      </c>
      <c r="U34" s="56"/>
      <c r="V34" s="56">
        <f t="shared" si="46"/>
        <v>209695.36399420659</v>
      </c>
      <c r="W34" s="56"/>
      <c r="X34" s="56">
        <f t="shared" si="47"/>
        <v>216685.20946068014</v>
      </c>
      <c r="Y34" s="56"/>
      <c r="Z34" s="56">
        <f t="shared" si="48"/>
        <v>209695.36399420659</v>
      </c>
      <c r="AA34" s="56"/>
      <c r="AB34" s="56">
        <f t="shared" si="49"/>
        <v>216685.20946068014</v>
      </c>
    </row>
    <row r="35" spans="1:48" s="61" customFormat="1" ht="14.4">
      <c r="A35" s="86"/>
      <c r="B35" s="57" t="s">
        <v>62</v>
      </c>
      <c r="C35" s="58">
        <v>1.7558190866466997E-5</v>
      </c>
      <c r="D35" s="59">
        <f>SUM(D32:D34)</f>
        <v>9.007367575995474E-3</v>
      </c>
      <c r="E35" s="60">
        <f>+C35*$E$71</f>
        <v>10.66128081954616</v>
      </c>
      <c r="F35" s="60">
        <f t="shared" si="38"/>
        <v>1257537.7214946577</v>
      </c>
      <c r="G35" s="60">
        <f>+C35*$G$71</f>
        <v>10.676187723591791</v>
      </c>
      <c r="H35" s="60">
        <f t="shared" si="39"/>
        <v>1135840.5226403358</v>
      </c>
      <c r="I35" s="60">
        <f>+C35*$I$71</f>
        <v>10.691094627637423</v>
      </c>
      <c r="J35" s="60">
        <f t="shared" si="40"/>
        <v>1257537.7214946577</v>
      </c>
      <c r="K35" s="60">
        <f>+C35*$K$71</f>
        <v>10.706001531683052</v>
      </c>
      <c r="L35" s="60">
        <f t="shared" si="41"/>
        <v>1216971.9885432171</v>
      </c>
      <c r="M35" s="60">
        <f>+C35*$M$71</f>
        <v>10.720908435728683</v>
      </c>
      <c r="N35" s="60">
        <f t="shared" si="42"/>
        <v>1257537.7214946577</v>
      </c>
      <c r="O35" s="60">
        <f>+C35*$O$71</f>
        <v>10.735815339774314</v>
      </c>
      <c r="P35" s="60">
        <f t="shared" si="43"/>
        <v>1216971.9885432171</v>
      </c>
      <c r="Q35" s="60">
        <f>+C35*$Q$71</f>
        <v>10.750722243819943</v>
      </c>
      <c r="R35" s="60">
        <f t="shared" si="44"/>
        <v>1257537.7214946577</v>
      </c>
      <c r="S35" s="60">
        <f>+C35*$S$71</f>
        <v>10.765629147865575</v>
      </c>
      <c r="T35" s="60">
        <f t="shared" si="45"/>
        <v>1257537.7214946577</v>
      </c>
      <c r="U35" s="60">
        <f>+C35*$U$71</f>
        <v>10.780536051911206</v>
      </c>
      <c r="V35" s="60">
        <f t="shared" si="46"/>
        <v>1216971.9885432171</v>
      </c>
      <c r="W35" s="60">
        <f>+C35*$W$71</f>
        <v>10.795442955956835</v>
      </c>
      <c r="X35" s="60">
        <f t="shared" si="47"/>
        <v>1257537.7214946577</v>
      </c>
      <c r="Y35" s="60">
        <f>+C35*$Y$71</f>
        <v>10.810349860002466</v>
      </c>
      <c r="Z35" s="60">
        <f t="shared" si="48"/>
        <v>1216971.9885432171</v>
      </c>
      <c r="AA35" s="60">
        <f>+C35*$AA$71</f>
        <v>10.825256764048095</v>
      </c>
      <c r="AB35" s="60">
        <f t="shared" si="49"/>
        <v>1257537.7214946577</v>
      </c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</row>
    <row r="36" spans="1:48" s="71" customFormat="1" ht="14.4">
      <c r="A36" s="86"/>
      <c r="B36" s="67" t="s">
        <v>63</v>
      </c>
      <c r="C36" s="68">
        <v>0.16029543919512568</v>
      </c>
      <c r="D36" s="69">
        <f>+D25+D30+D35</f>
        <v>0.35657451927155687</v>
      </c>
      <c r="E36" s="70"/>
      <c r="F36" s="70">
        <f t="shared" si="38"/>
        <v>49782126.101171091</v>
      </c>
      <c r="G36" s="70"/>
      <c r="H36" s="70">
        <f t="shared" si="39"/>
        <v>44964500.994606152</v>
      </c>
      <c r="I36" s="70"/>
      <c r="J36" s="70">
        <f t="shared" si="40"/>
        <v>49782126.101171091</v>
      </c>
      <c r="K36" s="70"/>
      <c r="L36" s="70">
        <f t="shared" si="41"/>
        <v>48176251.06564945</v>
      </c>
      <c r="M36" s="70"/>
      <c r="N36" s="70">
        <f t="shared" si="42"/>
        <v>49782126.101171091</v>
      </c>
      <c r="O36" s="70"/>
      <c r="P36" s="70">
        <f t="shared" si="43"/>
        <v>48176251.06564945</v>
      </c>
      <c r="Q36" s="70"/>
      <c r="R36" s="70">
        <f t="shared" si="44"/>
        <v>49782126.101171091</v>
      </c>
      <c r="S36" s="70"/>
      <c r="T36" s="70">
        <f t="shared" si="45"/>
        <v>49782126.101171091</v>
      </c>
      <c r="U36" s="70"/>
      <c r="V36" s="70">
        <f t="shared" si="46"/>
        <v>48176251.06564945</v>
      </c>
      <c r="W36" s="70"/>
      <c r="X36" s="70">
        <f t="shared" si="47"/>
        <v>49782126.101171091</v>
      </c>
      <c r="Y36" s="70">
        <f>+C36*$Y$71</f>
        <v>98691.818071729344</v>
      </c>
      <c r="Z36" s="70">
        <f t="shared" si="48"/>
        <v>48176251.06564945</v>
      </c>
      <c r="AA36" s="70">
        <f>+C36*$AA$71</f>
        <v>98827.908899606002</v>
      </c>
      <c r="AB36" s="70">
        <f t="shared" si="49"/>
        <v>49782126.101171091</v>
      </c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</row>
    <row r="37" spans="1:48" ht="14.4">
      <c r="A37" s="82" t="s">
        <v>64</v>
      </c>
      <c r="B37" s="52" t="s">
        <v>67</v>
      </c>
      <c r="C37" s="53">
        <v>6.4259505270472636E-4</v>
      </c>
      <c r="D37" s="54">
        <v>1.1163095684926716E-3</v>
      </c>
      <c r="E37" s="56">
        <f>+C37*$E$71</f>
        <v>390.18178821715173</v>
      </c>
      <c r="F37" s="56">
        <f t="shared" si="38"/>
        <v>155850.35021620218</v>
      </c>
      <c r="G37" s="56">
        <f>+C37*$G$71</f>
        <v>390.72735141689805</v>
      </c>
      <c r="H37" s="56">
        <f t="shared" si="39"/>
        <v>140768.05825979551</v>
      </c>
      <c r="I37" s="56">
        <f>+C37*$I$71</f>
        <v>391.27291461664436</v>
      </c>
      <c r="J37" s="56">
        <f t="shared" si="40"/>
        <v>155850.35021620218</v>
      </c>
      <c r="K37" s="56">
        <f>+C37*$K$71</f>
        <v>391.81847781639067</v>
      </c>
      <c r="L37" s="56">
        <f t="shared" si="41"/>
        <v>150822.9195640666</v>
      </c>
      <c r="M37" s="56">
        <f>+C37*$M$71</f>
        <v>392.36404101613698</v>
      </c>
      <c r="N37" s="56">
        <f t="shared" si="42"/>
        <v>155850.35021620218</v>
      </c>
      <c r="O37" s="56">
        <f>+C37*$O$71</f>
        <v>392.90960421588329</v>
      </c>
      <c r="P37" s="56">
        <f t="shared" si="43"/>
        <v>150822.9195640666</v>
      </c>
      <c r="Q37" s="56">
        <f>+C37*$Q$71</f>
        <v>393.4551674156296</v>
      </c>
      <c r="R37" s="56">
        <f t="shared" si="44"/>
        <v>155850.35021620218</v>
      </c>
      <c r="S37" s="56">
        <f>+C37*$S$71</f>
        <v>394.00073061537591</v>
      </c>
      <c r="T37" s="56">
        <f t="shared" si="45"/>
        <v>155850.35021620218</v>
      </c>
      <c r="U37" s="56">
        <f>+C37*$U$71</f>
        <v>394.54629381512223</v>
      </c>
      <c r="V37" s="56">
        <f t="shared" si="46"/>
        <v>150822.9195640666</v>
      </c>
      <c r="W37" s="56">
        <f>+C37*$W$71</f>
        <v>395.09185701486854</v>
      </c>
      <c r="X37" s="56">
        <f t="shared" si="47"/>
        <v>155850.35021620218</v>
      </c>
      <c r="Y37" s="56">
        <f>+C37*$Y$71</f>
        <v>395.63742021461485</v>
      </c>
      <c r="Z37" s="56">
        <f t="shared" si="48"/>
        <v>150822.9195640666</v>
      </c>
      <c r="AA37" s="56">
        <f>+C37*$AA$71</f>
        <v>396.18298341436116</v>
      </c>
      <c r="AB37" s="56">
        <f t="shared" si="49"/>
        <v>155850.35021620218</v>
      </c>
    </row>
    <row r="38" spans="1:48" ht="14.4">
      <c r="A38" s="82"/>
      <c r="B38" s="52"/>
      <c r="C38" s="53"/>
      <c r="D38" s="54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</row>
    <row r="39" spans="1:48" ht="14.4">
      <c r="A39" s="82"/>
      <c r="B39" s="52" t="s">
        <v>68</v>
      </c>
      <c r="C39" s="53">
        <v>7.5367350586844723E-5</v>
      </c>
      <c r="D39" s="54">
        <v>1.1169285039625818E-2</v>
      </c>
      <c r="E39" s="56">
        <f>+C39*$E$71</f>
        <v>45.762829174280355</v>
      </c>
      <c r="F39" s="56">
        <f t="shared" ref="F39:F44" si="50">$D39*$F$71</f>
        <v>1559367.6111195127</v>
      </c>
      <c r="G39" s="56">
        <f>+C39*$G$71</f>
        <v>45.826816054928585</v>
      </c>
      <c r="H39" s="56">
        <f t="shared" ref="H39:H44" si="51">+D39*$H$71</f>
        <v>1408461.0681079468</v>
      </c>
      <c r="I39" s="56">
        <f>+C39*$I$71</f>
        <v>45.890802935576815</v>
      </c>
      <c r="J39" s="56">
        <f t="shared" ref="J39:J44" si="52">+D39*$J$71</f>
        <v>1559367.6111195127</v>
      </c>
      <c r="K39" s="56">
        <f>+C39*$K$71</f>
        <v>45.954789816225052</v>
      </c>
      <c r="L39" s="56">
        <f t="shared" ref="L39:L44" si="53">+D39*$L$71</f>
        <v>1509065.4301156574</v>
      </c>
      <c r="M39" s="56">
        <f>+C39*$M$71</f>
        <v>46.018776696873282</v>
      </c>
      <c r="N39" s="56">
        <f t="shared" ref="N39:N44" si="54">+D39*$N$71</f>
        <v>1559367.6111195127</v>
      </c>
      <c r="O39" s="56">
        <f>+C39*$O$71</f>
        <v>46.082763577521511</v>
      </c>
      <c r="P39" s="56">
        <f t="shared" ref="P39:P44" si="55">+D39*$P$71</f>
        <v>1509065.4301156574</v>
      </c>
      <c r="Q39" s="56">
        <f>+C39*$Q$71</f>
        <v>46.146750458169741</v>
      </c>
      <c r="R39" s="56">
        <f t="shared" ref="R39:R44" si="56">+D39*$R$71</f>
        <v>1559367.6111195127</v>
      </c>
      <c r="S39" s="56">
        <f>+C39*$S$71</f>
        <v>46.210737338817971</v>
      </c>
      <c r="T39" s="56">
        <f t="shared" ref="T39:T44" si="57">+D39*$T$71</f>
        <v>1559367.6111195127</v>
      </c>
      <c r="U39" s="56">
        <f>+C39*$U$71</f>
        <v>46.274724219466208</v>
      </c>
      <c r="V39" s="56">
        <f t="shared" ref="V39:V44" si="58">+D39*$V$71</f>
        <v>1509065.4301156574</v>
      </c>
      <c r="W39" s="56">
        <f>+C39*$W$71</f>
        <v>46.338711100114438</v>
      </c>
      <c r="X39" s="56">
        <f t="shared" ref="X39:X44" si="59">+D39*$X$71</f>
        <v>1559367.6111195127</v>
      </c>
      <c r="Y39" s="56">
        <f>+C39*$Y$71</f>
        <v>46.402697980762667</v>
      </c>
      <c r="Z39" s="56">
        <f>+D39*$Z$71</f>
        <v>1509065.4301156574</v>
      </c>
      <c r="AA39" s="56">
        <f>+C39*$AA$71</f>
        <v>46.466684861410897</v>
      </c>
      <c r="AB39" s="56">
        <f>+D39*$AB$71</f>
        <v>1559367.6111195127</v>
      </c>
    </row>
    <row r="40" spans="1:48" ht="14.4">
      <c r="A40" s="82"/>
      <c r="B40" s="52" t="s">
        <v>69</v>
      </c>
      <c r="C40" s="53">
        <v>0</v>
      </c>
      <c r="D40" s="54">
        <v>0</v>
      </c>
      <c r="E40" s="56">
        <f>+C40*$E$71</f>
        <v>0</v>
      </c>
      <c r="F40" s="56">
        <f t="shared" si="50"/>
        <v>0</v>
      </c>
      <c r="G40" s="56">
        <f>+C40*$G$71</f>
        <v>0</v>
      </c>
      <c r="H40" s="56">
        <f t="shared" si="51"/>
        <v>0</v>
      </c>
      <c r="I40" s="56">
        <f>+C40*$I$71</f>
        <v>0</v>
      </c>
      <c r="J40" s="56">
        <f t="shared" si="52"/>
        <v>0</v>
      </c>
      <c r="K40" s="56">
        <f>+C40*$K$71</f>
        <v>0</v>
      </c>
      <c r="L40" s="56">
        <f t="shared" si="53"/>
        <v>0</v>
      </c>
      <c r="M40" s="56">
        <f>+C40*$M$71</f>
        <v>0</v>
      </c>
      <c r="N40" s="56">
        <f t="shared" si="54"/>
        <v>0</v>
      </c>
      <c r="O40" s="56">
        <f>+C40*$O$71</f>
        <v>0</v>
      </c>
      <c r="P40" s="56">
        <f t="shared" si="55"/>
        <v>0</v>
      </c>
      <c r="Q40" s="56">
        <f>+C40*$Q$71</f>
        <v>0</v>
      </c>
      <c r="R40" s="56">
        <f t="shared" si="56"/>
        <v>0</v>
      </c>
      <c r="S40" s="56">
        <f>+C40*$S$71</f>
        <v>0</v>
      </c>
      <c r="T40" s="56">
        <f t="shared" si="57"/>
        <v>0</v>
      </c>
      <c r="U40" s="56">
        <f>+C40*$U$71</f>
        <v>0</v>
      </c>
      <c r="V40" s="56">
        <f t="shared" si="58"/>
        <v>0</v>
      </c>
      <c r="W40" s="56">
        <f>+C40*$W$71</f>
        <v>0</v>
      </c>
      <c r="X40" s="56">
        <f t="shared" si="59"/>
        <v>0</v>
      </c>
      <c r="Y40" s="56"/>
      <c r="Z40" s="56"/>
      <c r="AA40" s="56"/>
      <c r="AB40" s="56"/>
    </row>
    <row r="41" spans="1:48" s="73" customFormat="1" ht="14.4">
      <c r="A41" s="82"/>
      <c r="B41" s="67" t="s">
        <v>70</v>
      </c>
      <c r="C41" s="68">
        <v>7.1796240329157109E-4</v>
      </c>
      <c r="D41" s="69">
        <f>+D37+D39+D40</f>
        <v>1.228559460811849E-2</v>
      </c>
      <c r="E41" s="72"/>
      <c r="F41" s="72">
        <f t="shared" si="50"/>
        <v>1715217.9613357149</v>
      </c>
      <c r="G41" s="72"/>
      <c r="H41" s="72">
        <f t="shared" si="51"/>
        <v>1549229.1263677424</v>
      </c>
      <c r="I41" s="72"/>
      <c r="J41" s="72">
        <f t="shared" si="52"/>
        <v>1715217.9613357149</v>
      </c>
      <c r="K41" s="72"/>
      <c r="L41" s="72">
        <f t="shared" si="53"/>
        <v>1659888.3496797241</v>
      </c>
      <c r="M41" s="72"/>
      <c r="N41" s="72">
        <f t="shared" si="54"/>
        <v>1715217.9613357149</v>
      </c>
      <c r="O41" s="72"/>
      <c r="P41" s="72">
        <f t="shared" si="55"/>
        <v>1659888.3496797241</v>
      </c>
      <c r="Q41" s="72"/>
      <c r="R41" s="72">
        <f t="shared" si="56"/>
        <v>1715217.9613357149</v>
      </c>
      <c r="S41" s="72"/>
      <c r="T41" s="72">
        <f t="shared" si="57"/>
        <v>1715217.9613357149</v>
      </c>
      <c r="U41" s="72"/>
      <c r="V41" s="72">
        <f t="shared" si="58"/>
        <v>1659888.3496797241</v>
      </c>
      <c r="W41" s="72"/>
      <c r="X41" s="72">
        <f t="shared" si="59"/>
        <v>1715217.9613357149</v>
      </c>
      <c r="Y41" s="72">
        <f>+C41*$Y$71</f>
        <v>442.04011819537754</v>
      </c>
      <c r="Z41" s="72">
        <f>+D41*$Z$71</f>
        <v>1659888.3496797241</v>
      </c>
      <c r="AA41" s="72">
        <f>+C41*$AA$71</f>
        <v>442.64966827577206</v>
      </c>
      <c r="AB41" s="72">
        <f>+D41*$AB$71</f>
        <v>1715217.9613357149</v>
      </c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</row>
    <row r="42" spans="1:48" ht="14.4">
      <c r="A42" s="82" t="s">
        <v>71</v>
      </c>
      <c r="B42" s="52" t="s">
        <v>72</v>
      </c>
      <c r="C42" s="53">
        <v>2.048929630190243E-3</v>
      </c>
      <c r="D42" s="54">
        <v>9.8645105092034862E-4</v>
      </c>
      <c r="E42" s="56">
        <f>+C42*$E$71</f>
        <v>1244.1039246626249</v>
      </c>
      <c r="F42" s="56">
        <f t="shared" si="50"/>
        <v>137720.52672151424</v>
      </c>
      <c r="G42" s="56">
        <f>+C42*$G$71</f>
        <v>1245.8434659186564</v>
      </c>
      <c r="H42" s="56">
        <f t="shared" si="51"/>
        <v>124392.7338129806</v>
      </c>
      <c r="I42" s="56">
        <f>+C42*$I$71</f>
        <v>1247.583007174688</v>
      </c>
      <c r="J42" s="56">
        <f t="shared" si="52"/>
        <v>137720.52672151424</v>
      </c>
      <c r="K42" s="56">
        <f>+C42*$K$71</f>
        <v>1249.3225484307195</v>
      </c>
      <c r="L42" s="56">
        <f t="shared" si="53"/>
        <v>133277.92908533636</v>
      </c>
      <c r="M42" s="56">
        <f>+C42*$M$71</f>
        <v>1251.0620896867511</v>
      </c>
      <c r="N42" s="56">
        <f t="shared" si="54"/>
        <v>137720.52672151424</v>
      </c>
      <c r="O42" s="56">
        <f>+C42*$O$71</f>
        <v>1252.8016309427826</v>
      </c>
      <c r="P42" s="56">
        <f t="shared" si="55"/>
        <v>133277.92908533636</v>
      </c>
      <c r="Q42" s="56">
        <f>+C42*$Q$71</f>
        <v>1254.5411721988141</v>
      </c>
      <c r="R42" s="56">
        <f t="shared" si="56"/>
        <v>137720.52672151424</v>
      </c>
      <c r="S42" s="56">
        <f>+C42*$S$71</f>
        <v>1256.2807134548457</v>
      </c>
      <c r="T42" s="56">
        <f t="shared" si="57"/>
        <v>137720.52672151424</v>
      </c>
      <c r="U42" s="56">
        <f>+C42*$U$71</f>
        <v>1258.020254710877</v>
      </c>
      <c r="V42" s="56">
        <f t="shared" si="58"/>
        <v>133277.92908533636</v>
      </c>
      <c r="W42" s="56">
        <f>+C42*$W$71</f>
        <v>1259.7597959669085</v>
      </c>
      <c r="X42" s="56">
        <f t="shared" si="59"/>
        <v>137720.52672151424</v>
      </c>
      <c r="Y42" s="56">
        <f>+C42*$Y$71</f>
        <v>1261.4993372229401</v>
      </c>
      <c r="Z42" s="56">
        <f>+D42*$Z$71</f>
        <v>133277.92908533636</v>
      </c>
      <c r="AA42" s="56">
        <f>+C42*$AA$71</f>
        <v>1263.2388784789716</v>
      </c>
      <c r="AB42" s="56">
        <f>+D42*$AB$71</f>
        <v>137720.52672151424</v>
      </c>
    </row>
    <row r="43" spans="1:48" ht="14.4">
      <c r="A43" s="82"/>
      <c r="B43" s="52" t="s">
        <v>73</v>
      </c>
      <c r="C43" s="53">
        <v>1.7652215740389416E-3</v>
      </c>
      <c r="D43" s="54">
        <v>1.5812484555599401E-2</v>
      </c>
      <c r="E43" s="56">
        <f>+C43*$E$71</f>
        <v>1071.8372440917233</v>
      </c>
      <c r="F43" s="56">
        <f t="shared" si="50"/>
        <v>2207614.5590206264</v>
      </c>
      <c r="G43" s="56">
        <f>+C43*$G$71</f>
        <v>1073.3359172080823</v>
      </c>
      <c r="H43" s="56">
        <f t="shared" si="51"/>
        <v>1993974.4404057269</v>
      </c>
      <c r="I43" s="56">
        <f>+C43*$I$71</f>
        <v>1074.8345903244413</v>
      </c>
      <c r="J43" s="56">
        <f t="shared" si="52"/>
        <v>2207614.5590206264</v>
      </c>
      <c r="K43" s="56">
        <f>+C43*$K$71</f>
        <v>1076.3332634408005</v>
      </c>
      <c r="L43" s="56">
        <f t="shared" si="53"/>
        <v>2136401.1861489932</v>
      </c>
      <c r="M43" s="56">
        <f>+C43*$M$71</f>
        <v>1077.8319365571595</v>
      </c>
      <c r="N43" s="56">
        <f t="shared" si="54"/>
        <v>2207614.5590206264</v>
      </c>
      <c r="O43" s="56">
        <f>+C43*$O$71</f>
        <v>1079.3306096735184</v>
      </c>
      <c r="P43" s="56">
        <f t="shared" si="55"/>
        <v>2136401.1861489932</v>
      </c>
      <c r="Q43" s="56">
        <f>+C43*$Q$71</f>
        <v>1080.8292827898777</v>
      </c>
      <c r="R43" s="56">
        <f t="shared" si="56"/>
        <v>2207614.5590206264</v>
      </c>
      <c r="S43" s="56">
        <f>+C43*$S$71</f>
        <v>1082.3279559062366</v>
      </c>
      <c r="T43" s="56">
        <f t="shared" si="57"/>
        <v>2207614.5590206264</v>
      </c>
      <c r="U43" s="56">
        <f>+C43*$U$71</f>
        <v>1083.8266290225956</v>
      </c>
      <c r="V43" s="56">
        <f t="shared" si="58"/>
        <v>2136401.1861489932</v>
      </c>
      <c r="W43" s="56">
        <f>+C43*$W$71</f>
        <v>1085.3253021389548</v>
      </c>
      <c r="X43" s="56">
        <f t="shared" si="59"/>
        <v>2207614.5590206264</v>
      </c>
      <c r="Y43" s="56">
        <f>+C43*$Y$71</f>
        <v>1086.8239752553138</v>
      </c>
      <c r="Z43" s="56">
        <f>+D43*$Z$71</f>
        <v>2136401.1861489932</v>
      </c>
      <c r="AA43" s="56">
        <f>+C43*$AA$71</f>
        <v>1088.3226483716728</v>
      </c>
      <c r="AB43" s="56">
        <f>+D43*$AB$71</f>
        <v>2207614.5590206264</v>
      </c>
    </row>
    <row r="44" spans="1:48" s="61" customFormat="1" ht="14.4">
      <c r="A44" s="82"/>
      <c r="B44" s="57" t="s">
        <v>74</v>
      </c>
      <c r="C44" s="58">
        <v>3.8141512042291848E-3</v>
      </c>
      <c r="D44" s="59">
        <f>SUM(D42:D43)</f>
        <v>1.6798935606519749E-2</v>
      </c>
      <c r="E44" s="60"/>
      <c r="F44" s="60">
        <f t="shared" si="50"/>
        <v>2345335.0857421402</v>
      </c>
      <c r="G44" s="60"/>
      <c r="H44" s="60">
        <f t="shared" si="51"/>
        <v>2118367.1742187073</v>
      </c>
      <c r="I44" s="60"/>
      <c r="J44" s="60">
        <f t="shared" si="52"/>
        <v>2345335.0857421402</v>
      </c>
      <c r="K44" s="60"/>
      <c r="L44" s="60">
        <f t="shared" si="53"/>
        <v>2269679.1152343294</v>
      </c>
      <c r="M44" s="60"/>
      <c r="N44" s="60">
        <f t="shared" si="54"/>
        <v>2345335.0857421402</v>
      </c>
      <c r="O44" s="60"/>
      <c r="P44" s="60">
        <f t="shared" si="55"/>
        <v>2269679.1152343294</v>
      </c>
      <c r="Q44" s="60"/>
      <c r="R44" s="60">
        <f t="shared" si="56"/>
        <v>2345335.0857421402</v>
      </c>
      <c r="S44" s="60"/>
      <c r="T44" s="60">
        <f t="shared" si="57"/>
        <v>2345335.0857421402</v>
      </c>
      <c r="U44" s="60"/>
      <c r="V44" s="60">
        <f t="shared" si="58"/>
        <v>2269679.1152343294</v>
      </c>
      <c r="W44" s="60"/>
      <c r="X44" s="60">
        <f t="shared" si="59"/>
        <v>2345335.0857421402</v>
      </c>
      <c r="Y44" s="60">
        <f>+C44*$Y$71</f>
        <v>2348.3233124782541</v>
      </c>
      <c r="Z44" s="60">
        <f>+D44*$Z$71</f>
        <v>2269679.1152343294</v>
      </c>
      <c r="AA44" s="60">
        <f>+C44*$AA$71</f>
        <v>2351.5615268506444</v>
      </c>
      <c r="AB44" s="60">
        <f>+D44*$AB$71</f>
        <v>2345335.0857421402</v>
      </c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</row>
    <row r="45" spans="1:48" ht="14.4">
      <c r="A45" s="82"/>
      <c r="B45" s="52"/>
      <c r="C45" s="53"/>
      <c r="D45" s="54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</row>
    <row r="46" spans="1:48" ht="14.4">
      <c r="A46" s="82"/>
      <c r="B46" s="52" t="s">
        <v>107</v>
      </c>
      <c r="C46" s="53"/>
      <c r="D46" s="54">
        <v>7.8660346121555161E-2</v>
      </c>
      <c r="E46" s="56"/>
      <c r="F46" s="56">
        <f>$D46*$F$71</f>
        <v>10981938.018972138</v>
      </c>
      <c r="G46" s="56"/>
      <c r="H46" s="56">
        <f>+D46*$H$71</f>
        <v>9919169.823587738</v>
      </c>
      <c r="I46" s="56"/>
      <c r="J46" s="56">
        <f>+D46*$J$71</f>
        <v>10981938.018972138</v>
      </c>
      <c r="K46" s="56"/>
      <c r="L46" s="56">
        <f>+D46*$L$71</f>
        <v>10627681.953844005</v>
      </c>
      <c r="M46" s="56"/>
      <c r="N46" s="56">
        <f>+D46*$N$71</f>
        <v>10981938.018972138</v>
      </c>
      <c r="O46" s="56"/>
      <c r="P46" s="56">
        <f>+D46*$P$71</f>
        <v>10627681.953844005</v>
      </c>
      <c r="Q46" s="56"/>
      <c r="R46" s="56">
        <f>+D46*$R$71</f>
        <v>10981938.018972138</v>
      </c>
      <c r="S46" s="56"/>
      <c r="T46" s="56">
        <f>+D46*$T$71</f>
        <v>10981938.018972138</v>
      </c>
      <c r="U46" s="56"/>
      <c r="V46" s="56">
        <f>+D46*$V$71</f>
        <v>10627681.953844005</v>
      </c>
      <c r="W46" s="56"/>
      <c r="X46" s="56">
        <f>+D46*$X$71</f>
        <v>10981938.018972138</v>
      </c>
      <c r="Y46" s="56"/>
      <c r="Z46" s="56">
        <f>+D46*$Z$71</f>
        <v>10627681.953844005</v>
      </c>
      <c r="AA46" s="56"/>
      <c r="AB46" s="56">
        <f>+D46*$AB$71</f>
        <v>10981938.018972138</v>
      </c>
    </row>
    <row r="47" spans="1:48" ht="14.4">
      <c r="A47" s="82"/>
      <c r="B47" s="52" t="s">
        <v>108</v>
      </c>
      <c r="C47" s="53"/>
      <c r="D47" s="54">
        <v>1.5893406547317031E-2</v>
      </c>
      <c r="E47" s="56"/>
      <c r="F47" s="56">
        <f>$D47*$F$71</f>
        <v>2218912.2501856447</v>
      </c>
      <c r="G47" s="56"/>
      <c r="H47" s="56">
        <f>+D47*$H$71</f>
        <v>2004178.8066192919</v>
      </c>
      <c r="I47" s="56"/>
      <c r="J47" s="56">
        <f>+D47*$J$71</f>
        <v>2218912.2501856447</v>
      </c>
      <c r="K47" s="56"/>
      <c r="L47" s="56">
        <f>+D47*$L$71</f>
        <v>2147334.4356635269</v>
      </c>
      <c r="M47" s="56"/>
      <c r="N47" s="56">
        <f>+D47*$N$71</f>
        <v>2218912.2501856447</v>
      </c>
      <c r="O47" s="56"/>
      <c r="P47" s="56">
        <f>+D47*$P$71</f>
        <v>2147334.4356635269</v>
      </c>
      <c r="Q47" s="56"/>
      <c r="R47" s="56">
        <f>+D47*$R$71</f>
        <v>2218912.2501856447</v>
      </c>
      <c r="S47" s="56"/>
      <c r="T47" s="56">
        <f>+D47*$T$71</f>
        <v>2218912.2501856447</v>
      </c>
      <c r="U47" s="56"/>
      <c r="V47" s="56">
        <f>+D47*$V$71</f>
        <v>2147334.4356635269</v>
      </c>
      <c r="W47" s="56"/>
      <c r="X47" s="56">
        <f>+D47*$X$71</f>
        <v>2218912.2501856447</v>
      </c>
      <c r="Y47" s="56"/>
      <c r="Z47" s="56">
        <f>+D47*$Z$71</f>
        <v>2147334.4356635269</v>
      </c>
      <c r="AA47" s="56"/>
      <c r="AB47" s="56">
        <f>+D47*$AB$71</f>
        <v>2218912.2501856447</v>
      </c>
    </row>
    <row r="48" spans="1:48" ht="14.4">
      <c r="A48" s="82"/>
      <c r="B48" s="52" t="s">
        <v>109</v>
      </c>
      <c r="C48" s="53"/>
      <c r="D48" s="54">
        <v>2.4647023457176336E-2</v>
      </c>
      <c r="E48" s="56"/>
      <c r="F48" s="56">
        <f>$D48*$F$71</f>
        <v>3441023.3021424641</v>
      </c>
      <c r="G48" s="56"/>
      <c r="H48" s="56">
        <f>+D48*$H$71</f>
        <v>3108021.0470964191</v>
      </c>
      <c r="I48" s="56"/>
      <c r="J48" s="56">
        <f>+D48*$J$71</f>
        <v>3441023.3021424641</v>
      </c>
      <c r="K48" s="56"/>
      <c r="L48" s="56">
        <f>+D48*$L$71</f>
        <v>3330022.550460449</v>
      </c>
      <c r="M48" s="56"/>
      <c r="N48" s="56">
        <f>+D48*$N$71</f>
        <v>3441023.3021424641</v>
      </c>
      <c r="O48" s="56"/>
      <c r="P48" s="56">
        <f>+D48*$P$71</f>
        <v>3330022.550460449</v>
      </c>
      <c r="Q48" s="56"/>
      <c r="R48" s="56">
        <f>+D48*$R$71</f>
        <v>3441023.3021424641</v>
      </c>
      <c r="S48" s="56"/>
      <c r="T48" s="56">
        <f>+D48*$T$71</f>
        <v>3441023.3021424641</v>
      </c>
      <c r="U48" s="56"/>
      <c r="V48" s="56">
        <f>+D48*$V$71</f>
        <v>3330022.550460449</v>
      </c>
      <c r="W48" s="56"/>
      <c r="X48" s="56">
        <f>+D48*$X$71</f>
        <v>3441023.3021424641</v>
      </c>
      <c r="Y48" s="56"/>
      <c r="Z48" s="56">
        <f>+D48*$Z$71</f>
        <v>3330022.550460449</v>
      </c>
      <c r="AA48" s="56"/>
      <c r="AB48" s="56">
        <f>+D48*$AB$71</f>
        <v>3441023.3021424641</v>
      </c>
    </row>
    <row r="49" spans="1:48" s="61" customFormat="1" ht="14.4">
      <c r="A49" s="82"/>
      <c r="B49" s="57" t="s">
        <v>75</v>
      </c>
      <c r="C49" s="58">
        <v>8.9999999999999998E-4</v>
      </c>
      <c r="D49" s="59">
        <f>SUM(D46:D48)</f>
        <v>0.11920077612604854</v>
      </c>
      <c r="E49" s="60">
        <f>+C49*$E$71</f>
        <v>546.47730000000001</v>
      </c>
      <c r="F49" s="60">
        <f>$D49*$F$71</f>
        <v>16641873.571300248</v>
      </c>
      <c r="G49" s="60">
        <f>+C49*$G$71</f>
        <v>547.2414</v>
      </c>
      <c r="H49" s="60">
        <f>+D49*$H$71</f>
        <v>15031369.67730345</v>
      </c>
      <c r="I49" s="60">
        <f>+C49*$I$71</f>
        <v>548.00549999999998</v>
      </c>
      <c r="J49" s="60">
        <f>+D49*$J$71</f>
        <v>16641873.571300248</v>
      </c>
      <c r="K49" s="60">
        <f>+C49*$K$71</f>
        <v>548.76959999999997</v>
      </c>
      <c r="L49" s="60">
        <f>+D49*$L$71</f>
        <v>16105038.939967982</v>
      </c>
      <c r="M49" s="60">
        <f>+C49*$M$71</f>
        <v>549.53369999999995</v>
      </c>
      <c r="N49" s="60">
        <f>+D49*$N$71</f>
        <v>16641873.571300248</v>
      </c>
      <c r="O49" s="60">
        <f>+C49*$O$71</f>
        <v>550.29779999999994</v>
      </c>
      <c r="P49" s="60">
        <f>+D49*$P$71</f>
        <v>16105038.939967982</v>
      </c>
      <c r="Q49" s="60">
        <f>+C49*$Q$71</f>
        <v>551.06190000000004</v>
      </c>
      <c r="R49" s="60">
        <f>+D49*$R$71</f>
        <v>16641873.571300248</v>
      </c>
      <c r="S49" s="60">
        <f>+C49*$S$71</f>
        <v>551.82600000000002</v>
      </c>
      <c r="T49" s="60">
        <f>+D49*$T$71</f>
        <v>16641873.571300248</v>
      </c>
      <c r="U49" s="60">
        <f>+C49*$U$71</f>
        <v>552.59010000000001</v>
      </c>
      <c r="V49" s="60">
        <f>+D49*$V$71</f>
        <v>16105038.939967982</v>
      </c>
      <c r="W49" s="60">
        <f>+C49*$W$71</f>
        <v>553.35419999999999</v>
      </c>
      <c r="X49" s="60">
        <f>+D49*$X$71</f>
        <v>16641873.571300248</v>
      </c>
      <c r="Y49" s="60">
        <f>+C49*$Y$71</f>
        <v>554.11829999999998</v>
      </c>
      <c r="Z49" s="60">
        <f>+D49*$Z$71</f>
        <v>16105038.939967982</v>
      </c>
      <c r="AA49" s="60">
        <f>+C49*$AA$71</f>
        <v>554.88239999999996</v>
      </c>
      <c r="AB49" s="60">
        <f>+D49*$AB$71</f>
        <v>16641873.571300248</v>
      </c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</row>
    <row r="50" spans="1:48" ht="14.4">
      <c r="A50" s="82"/>
      <c r="B50" s="52"/>
      <c r="C50" s="53"/>
      <c r="D50" s="54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</row>
    <row r="51" spans="1:48" ht="14.4">
      <c r="A51" s="82"/>
      <c r="B51" s="52" t="s">
        <v>110</v>
      </c>
      <c r="C51" s="53"/>
      <c r="D51" s="54">
        <v>1.6341439959638757E-2</v>
      </c>
      <c r="E51" s="56"/>
      <c r="F51" s="56">
        <f t="shared" ref="F51:F56" si="60">$D51*$F$71</f>
        <v>2281463.1466302443</v>
      </c>
      <c r="G51" s="56"/>
      <c r="H51" s="56">
        <f t="shared" ref="H51:H56" si="61">+D51*$H$71</f>
        <v>2060676.3905047369</v>
      </c>
      <c r="I51" s="56"/>
      <c r="J51" s="56">
        <f t="shared" ref="J51:J61" si="62">+D51*$J$71</f>
        <v>2281463.1466302443</v>
      </c>
      <c r="K51" s="56"/>
      <c r="L51" s="56">
        <f t="shared" ref="L51:L61" si="63">+D51*$L$71</f>
        <v>2207867.561255075</v>
      </c>
      <c r="M51" s="56"/>
      <c r="N51" s="56">
        <f t="shared" ref="N51:N61" si="64">+D51*$N$71</f>
        <v>2281463.1466302443</v>
      </c>
      <c r="O51" s="56"/>
      <c r="P51" s="56">
        <f t="shared" ref="P51:P61" si="65">+D51*$P$71</f>
        <v>2207867.561255075</v>
      </c>
      <c r="Q51" s="56"/>
      <c r="R51" s="56">
        <f t="shared" ref="R51:R61" si="66">+D51*$R$71</f>
        <v>2281463.1466302443</v>
      </c>
      <c r="S51" s="56"/>
      <c r="T51" s="56">
        <f t="shared" ref="T51:T61" si="67">+D51*$T$71</f>
        <v>2281463.1466302443</v>
      </c>
      <c r="U51" s="56"/>
      <c r="V51" s="56">
        <f t="shared" ref="V51:V61" si="68">+D51*$V$71</f>
        <v>2207867.561255075</v>
      </c>
      <c r="W51" s="56"/>
      <c r="X51" s="56">
        <f t="shared" ref="X51:X61" si="69">+D51*$X$71</f>
        <v>2281463.1466302443</v>
      </c>
      <c r="Y51" s="56"/>
      <c r="Z51" s="56">
        <f t="shared" ref="Z51:Z56" si="70">+D51*$Z$71</f>
        <v>2207867.561255075</v>
      </c>
      <c r="AA51" s="56"/>
      <c r="AB51" s="56">
        <f t="shared" ref="AB51:AB56" si="71">+D51*$AB$71</f>
        <v>2281463.1466302443</v>
      </c>
    </row>
    <row r="52" spans="1:48" ht="14.4">
      <c r="A52" s="82"/>
      <c r="B52" s="52" t="s">
        <v>111</v>
      </c>
      <c r="C52" s="53"/>
      <c r="D52" s="54">
        <v>6.0297277504762171E-3</v>
      </c>
      <c r="E52" s="56"/>
      <c r="F52" s="56">
        <f t="shared" si="60"/>
        <v>841823.10010024835</v>
      </c>
      <c r="G52" s="56"/>
      <c r="H52" s="56">
        <f t="shared" si="61"/>
        <v>760356.34847764368</v>
      </c>
      <c r="I52" s="56"/>
      <c r="J52" s="56">
        <f t="shared" si="62"/>
        <v>841823.10010024835</v>
      </c>
      <c r="K52" s="56"/>
      <c r="L52" s="56">
        <f t="shared" si="63"/>
        <v>814667.51622604684</v>
      </c>
      <c r="M52" s="56"/>
      <c r="N52" s="56">
        <f t="shared" si="64"/>
        <v>841823.10010024835</v>
      </c>
      <c r="O52" s="56"/>
      <c r="P52" s="56">
        <f t="shared" si="65"/>
        <v>814667.51622604684</v>
      </c>
      <c r="Q52" s="56"/>
      <c r="R52" s="56">
        <f t="shared" si="66"/>
        <v>841823.10010024835</v>
      </c>
      <c r="S52" s="56"/>
      <c r="T52" s="56">
        <f t="shared" si="67"/>
        <v>841823.10010024835</v>
      </c>
      <c r="U52" s="56"/>
      <c r="V52" s="56">
        <f t="shared" si="68"/>
        <v>814667.51622604684</v>
      </c>
      <c r="W52" s="56"/>
      <c r="X52" s="56">
        <f t="shared" si="69"/>
        <v>841823.10010024835</v>
      </c>
      <c r="Y52" s="56"/>
      <c r="Z52" s="56">
        <f t="shared" si="70"/>
        <v>814667.51622604684</v>
      </c>
      <c r="AA52" s="56"/>
      <c r="AB52" s="56">
        <f t="shared" si="71"/>
        <v>841823.10010024835</v>
      </c>
    </row>
    <row r="53" spans="1:48" ht="14.4">
      <c r="A53" s="82"/>
      <c r="B53" s="52" t="s">
        <v>112</v>
      </c>
      <c r="C53" s="53"/>
      <c r="D53" s="54">
        <v>3.5703881474507359E-3</v>
      </c>
      <c r="E53" s="56"/>
      <c r="F53" s="56">
        <f t="shared" si="60"/>
        <v>498469.4737852437</v>
      </c>
      <c r="G53" s="56"/>
      <c r="H53" s="56">
        <f t="shared" si="61"/>
        <v>450230.49245118786</v>
      </c>
      <c r="I53" s="56"/>
      <c r="J53" s="56">
        <f t="shared" si="62"/>
        <v>498469.4737852437</v>
      </c>
      <c r="K53" s="56"/>
      <c r="L53" s="56">
        <f t="shared" si="63"/>
        <v>482389.81334055844</v>
      </c>
      <c r="M53" s="56"/>
      <c r="N53" s="56">
        <f t="shared" si="64"/>
        <v>498469.4737852437</v>
      </c>
      <c r="O53" s="56"/>
      <c r="P53" s="56">
        <f t="shared" si="65"/>
        <v>482389.81334055844</v>
      </c>
      <c r="Q53" s="56"/>
      <c r="R53" s="56">
        <f t="shared" si="66"/>
        <v>498469.4737852437</v>
      </c>
      <c r="S53" s="56"/>
      <c r="T53" s="56">
        <f t="shared" si="67"/>
        <v>498469.4737852437</v>
      </c>
      <c r="U53" s="56"/>
      <c r="V53" s="56">
        <f t="shared" si="68"/>
        <v>482389.81334055844</v>
      </c>
      <c r="W53" s="56"/>
      <c r="X53" s="56">
        <f t="shared" si="69"/>
        <v>498469.4737852437</v>
      </c>
      <c r="Y53" s="56"/>
      <c r="Z53" s="56">
        <f t="shared" si="70"/>
        <v>482389.81334055844</v>
      </c>
      <c r="AA53" s="56"/>
      <c r="AB53" s="56">
        <f t="shared" si="71"/>
        <v>498469.4737852437</v>
      </c>
    </row>
    <row r="54" spans="1:48" s="61" customFormat="1" ht="14.4">
      <c r="A54" s="82"/>
      <c r="B54" s="57" t="s">
        <v>76</v>
      </c>
      <c r="C54" s="58">
        <v>2.9552547060682254E-5</v>
      </c>
      <c r="D54" s="59">
        <f>SUM(D51:D53)</f>
        <v>2.5941555857565711E-2</v>
      </c>
      <c r="E54" s="60">
        <f>+C54*$E$71</f>
        <v>17.944217917605084</v>
      </c>
      <c r="F54" s="66">
        <f t="shared" si="60"/>
        <v>3621755.7205157368</v>
      </c>
      <c r="G54" s="60">
        <f>+C54*$G$71</f>
        <v>17.969308030059601</v>
      </c>
      <c r="H54" s="60">
        <f t="shared" si="61"/>
        <v>3271263.2314335685</v>
      </c>
      <c r="I54" s="60">
        <f>+C54*$I$71</f>
        <v>17.994398142514122</v>
      </c>
      <c r="J54" s="60">
        <f t="shared" si="62"/>
        <v>3621755.7205157368</v>
      </c>
      <c r="K54" s="60">
        <f>+C54*$K$71</f>
        <v>18.019488254968639</v>
      </c>
      <c r="L54" s="60">
        <f t="shared" si="63"/>
        <v>3504924.8908216809</v>
      </c>
      <c r="M54" s="60">
        <f>+C54*$M$71</f>
        <v>18.04457836742316</v>
      </c>
      <c r="N54" s="60">
        <f t="shared" si="64"/>
        <v>3621755.7205157368</v>
      </c>
      <c r="O54" s="60">
        <f>+C54*$O$71</f>
        <v>18.069668479877677</v>
      </c>
      <c r="P54" s="60">
        <f t="shared" si="65"/>
        <v>3504924.8908216809</v>
      </c>
      <c r="Q54" s="60">
        <f>+C54*$Q$71</f>
        <v>18.094758592332198</v>
      </c>
      <c r="R54" s="60">
        <f t="shared" si="66"/>
        <v>3621755.7205157368</v>
      </c>
      <c r="S54" s="60">
        <f>+C54*$S$71</f>
        <v>18.119848704786719</v>
      </c>
      <c r="T54" s="60">
        <f t="shared" si="67"/>
        <v>3621755.7205157368</v>
      </c>
      <c r="U54" s="60">
        <f>+C54*$U$71</f>
        <v>18.144938817241236</v>
      </c>
      <c r="V54" s="60">
        <f t="shared" si="68"/>
        <v>3504924.8908216809</v>
      </c>
      <c r="W54" s="60">
        <f>+C54*$W$71</f>
        <v>18.170028929695757</v>
      </c>
      <c r="X54" s="60">
        <f t="shared" si="69"/>
        <v>3621755.7205157368</v>
      </c>
      <c r="Y54" s="60">
        <f>+C54*$Y$71</f>
        <v>18.195119042150274</v>
      </c>
      <c r="Z54" s="60">
        <f t="shared" si="70"/>
        <v>3504924.8908216809</v>
      </c>
      <c r="AA54" s="60">
        <f>+C54*$AA$71</f>
        <v>18.220209154604795</v>
      </c>
      <c r="AB54" s="60">
        <f t="shared" si="71"/>
        <v>3621755.7205157368</v>
      </c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</row>
    <row r="55" spans="1:48" s="71" customFormat="1" ht="14.4">
      <c r="A55" s="82"/>
      <c r="B55" s="67" t="s">
        <v>77</v>
      </c>
      <c r="C55" s="68">
        <f>+C44+C49+C54</f>
        <v>4.7437037512898664E-3</v>
      </c>
      <c r="D55" s="69">
        <f>+D44+D49+D54</f>
        <v>0.161941267590134</v>
      </c>
      <c r="E55" s="70"/>
      <c r="F55" s="70">
        <f t="shared" si="60"/>
        <v>22608964.377558123</v>
      </c>
      <c r="G55" s="70"/>
      <c r="H55" s="70">
        <f t="shared" si="61"/>
        <v>20421000.082955725</v>
      </c>
      <c r="I55" s="70"/>
      <c r="J55" s="70">
        <f t="shared" si="62"/>
        <v>22608964.377558123</v>
      </c>
      <c r="K55" s="70"/>
      <c r="L55" s="70">
        <f t="shared" si="63"/>
        <v>21879642.946023993</v>
      </c>
      <c r="M55" s="70"/>
      <c r="N55" s="70">
        <f t="shared" si="64"/>
        <v>22608964.377558123</v>
      </c>
      <c r="O55" s="70"/>
      <c r="P55" s="70">
        <f t="shared" si="65"/>
        <v>21879642.946023993</v>
      </c>
      <c r="Q55" s="70"/>
      <c r="R55" s="70">
        <f t="shared" si="66"/>
        <v>22608964.377558123</v>
      </c>
      <c r="S55" s="70"/>
      <c r="T55" s="70">
        <f t="shared" si="67"/>
        <v>22608964.377558123</v>
      </c>
      <c r="U55" s="70"/>
      <c r="V55" s="70">
        <f t="shared" si="68"/>
        <v>21879642.946023993</v>
      </c>
      <c r="W55" s="70"/>
      <c r="X55" s="70">
        <f t="shared" si="69"/>
        <v>22608964.377558123</v>
      </c>
      <c r="Y55" s="70">
        <f>+C55*$Y$71</f>
        <v>2920.6367315204038</v>
      </c>
      <c r="Z55" s="70">
        <f t="shared" si="70"/>
        <v>21879642.946023993</v>
      </c>
      <c r="AA55" s="70">
        <f>+C55*$AA$71</f>
        <v>2924.664136005249</v>
      </c>
      <c r="AB55" s="70">
        <f t="shared" si="71"/>
        <v>22608964.377558123</v>
      </c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</row>
    <row r="56" spans="1:48" s="61" customFormat="1" ht="14.4">
      <c r="A56" s="82" t="s">
        <v>78</v>
      </c>
      <c r="B56" s="57" t="s">
        <v>81</v>
      </c>
      <c r="C56" s="58">
        <v>3.3547885652078347E-6</v>
      </c>
      <c r="D56" s="59">
        <v>3.3654053544918418E-5</v>
      </c>
      <c r="E56" s="60">
        <f>+C56*$E$71</f>
        <v>2.0370175524285017</v>
      </c>
      <c r="F56" s="66">
        <f t="shared" si="60"/>
        <v>4698.5139061851442</v>
      </c>
      <c r="G56" s="60">
        <f>+C56*$G$71</f>
        <v>2.0398657679203631</v>
      </c>
      <c r="H56" s="60">
        <f t="shared" si="61"/>
        <v>4243.8190120381951</v>
      </c>
      <c r="I56" s="60">
        <f>+C56*$I$71</f>
        <v>2.0427139834122245</v>
      </c>
      <c r="J56" s="60">
        <f t="shared" si="62"/>
        <v>4698.5139061851442</v>
      </c>
      <c r="K56" s="60">
        <f>+C56*$K$71</f>
        <v>2.045562198904086</v>
      </c>
      <c r="L56" s="60">
        <f t="shared" si="63"/>
        <v>4546.9489414694945</v>
      </c>
      <c r="M56" s="60">
        <f>+C56*$M$71</f>
        <v>2.0484104143959474</v>
      </c>
      <c r="N56" s="60">
        <f t="shared" si="64"/>
        <v>4698.5139061851442</v>
      </c>
      <c r="O56" s="60">
        <f>+C56*$O$71</f>
        <v>2.0512586298878088</v>
      </c>
      <c r="P56" s="60">
        <f t="shared" si="65"/>
        <v>4546.9489414694945</v>
      </c>
      <c r="Q56" s="60">
        <f>+C56*$Q$71</f>
        <v>2.0541068453796703</v>
      </c>
      <c r="R56" s="60">
        <f t="shared" si="66"/>
        <v>4698.5139061851442</v>
      </c>
      <c r="S56" s="60">
        <f>+C56*$S$71</f>
        <v>2.0569550608715317</v>
      </c>
      <c r="T56" s="60">
        <f t="shared" si="67"/>
        <v>4698.5139061851442</v>
      </c>
      <c r="U56" s="60">
        <f>+C56*$U$71</f>
        <v>2.0598032763633931</v>
      </c>
      <c r="V56" s="60">
        <f t="shared" si="68"/>
        <v>4546.9489414694945</v>
      </c>
      <c r="W56" s="60">
        <f>+C56*$W$71</f>
        <v>2.0626514918552545</v>
      </c>
      <c r="X56" s="60">
        <f t="shared" si="69"/>
        <v>4698.5139061851442</v>
      </c>
      <c r="Y56" s="60">
        <f>+C56*$Y$71</f>
        <v>2.065499707347116</v>
      </c>
      <c r="Z56" s="60">
        <f t="shared" si="70"/>
        <v>4546.9489414694945</v>
      </c>
      <c r="AA56" s="60">
        <f>+C56*$AA$71</f>
        <v>2.0683479228389774</v>
      </c>
      <c r="AB56" s="60">
        <f t="shared" si="71"/>
        <v>4698.5139061851442</v>
      </c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</row>
    <row r="57" spans="1:48" ht="14.4">
      <c r="A57" s="82"/>
      <c r="B57" s="52"/>
      <c r="C57" s="53"/>
      <c r="D57" s="54"/>
      <c r="E57" s="56"/>
      <c r="F57" s="56"/>
      <c r="G57" s="56"/>
      <c r="H57" s="56"/>
      <c r="I57" s="56"/>
      <c r="J57" s="56">
        <f t="shared" si="62"/>
        <v>0</v>
      </c>
      <c r="K57" s="56"/>
      <c r="L57" s="56">
        <f t="shared" si="63"/>
        <v>0</v>
      </c>
      <c r="M57" s="56"/>
      <c r="N57" s="56">
        <f t="shared" si="64"/>
        <v>0</v>
      </c>
      <c r="O57" s="56"/>
      <c r="P57" s="56">
        <f t="shared" si="65"/>
        <v>0</v>
      </c>
      <c r="Q57" s="56"/>
      <c r="R57" s="56">
        <f t="shared" si="66"/>
        <v>0</v>
      </c>
      <c r="S57" s="56"/>
      <c r="T57" s="56">
        <f t="shared" si="67"/>
        <v>0</v>
      </c>
      <c r="U57" s="56"/>
      <c r="V57" s="56">
        <f t="shared" si="68"/>
        <v>0</v>
      </c>
      <c r="W57" s="56"/>
      <c r="X57" s="56">
        <f t="shared" si="69"/>
        <v>0</v>
      </c>
      <c r="Y57" s="56"/>
      <c r="Z57" s="56"/>
      <c r="AA57" s="56"/>
      <c r="AB57" s="56"/>
    </row>
    <row r="58" spans="1:48" ht="14.4">
      <c r="A58" s="82"/>
      <c r="B58" s="52" t="s">
        <v>113</v>
      </c>
      <c r="C58" s="53"/>
      <c r="D58" s="54">
        <v>2.0294944951688241E-2</v>
      </c>
      <c r="E58" s="56"/>
      <c r="F58" s="56">
        <f>$D58*$F$71</f>
        <v>2833420.3769390346</v>
      </c>
      <c r="G58" s="56"/>
      <c r="H58" s="56">
        <f>+D58*$H$71</f>
        <v>2559218.4049771926</v>
      </c>
      <c r="I58" s="56"/>
      <c r="J58" s="56">
        <f t="shared" si="62"/>
        <v>2833420.3769390346</v>
      </c>
      <c r="K58" s="56"/>
      <c r="L58" s="56">
        <f t="shared" si="63"/>
        <v>2742019.7196184206</v>
      </c>
      <c r="M58" s="56"/>
      <c r="N58" s="56">
        <f t="shared" si="64"/>
        <v>2833420.3769390346</v>
      </c>
      <c r="O58" s="56"/>
      <c r="P58" s="56">
        <f t="shared" si="65"/>
        <v>2742019.7196184206</v>
      </c>
      <c r="Q58" s="56"/>
      <c r="R58" s="56">
        <f t="shared" si="66"/>
        <v>2833420.3769390346</v>
      </c>
      <c r="S58" s="56"/>
      <c r="T58" s="56">
        <f t="shared" si="67"/>
        <v>2833420.3769390346</v>
      </c>
      <c r="U58" s="56"/>
      <c r="V58" s="56">
        <f t="shared" si="68"/>
        <v>2742019.7196184206</v>
      </c>
      <c r="W58" s="56"/>
      <c r="X58" s="56">
        <f t="shared" si="69"/>
        <v>2833420.3769390346</v>
      </c>
      <c r="Y58" s="56"/>
      <c r="Z58" s="56">
        <f>+D58*$Z$71</f>
        <v>2742019.7196184206</v>
      </c>
      <c r="AA58" s="56"/>
      <c r="AB58" s="56">
        <f>+D58*$AB$71</f>
        <v>2833420.3769390346</v>
      </c>
    </row>
    <row r="59" spans="1:48" ht="14.4">
      <c r="A59" s="82"/>
      <c r="B59" s="52" t="s">
        <v>114</v>
      </c>
      <c r="C59" s="53"/>
      <c r="D59" s="54">
        <v>6.3589690432807565E-3</v>
      </c>
      <c r="E59" s="56"/>
      <c r="F59" s="56">
        <f>$D59*$F$71</f>
        <v>887789.17639081413</v>
      </c>
      <c r="G59" s="56"/>
      <c r="H59" s="56">
        <f>+D59*$H$71</f>
        <v>801874.09480460628</v>
      </c>
      <c r="I59" s="56"/>
      <c r="J59" s="56">
        <f t="shared" si="62"/>
        <v>887789.17639081413</v>
      </c>
      <c r="K59" s="56"/>
      <c r="L59" s="56">
        <f t="shared" si="63"/>
        <v>859150.8158620781</v>
      </c>
      <c r="M59" s="56"/>
      <c r="N59" s="56">
        <f t="shared" si="64"/>
        <v>887789.17639081413</v>
      </c>
      <c r="O59" s="56"/>
      <c r="P59" s="56">
        <f t="shared" si="65"/>
        <v>859150.8158620781</v>
      </c>
      <c r="Q59" s="56"/>
      <c r="R59" s="56">
        <f t="shared" si="66"/>
        <v>887789.17639081413</v>
      </c>
      <c r="S59" s="56"/>
      <c r="T59" s="56">
        <f t="shared" si="67"/>
        <v>887789.17639081413</v>
      </c>
      <c r="U59" s="56"/>
      <c r="V59" s="56">
        <f t="shared" si="68"/>
        <v>859150.8158620781</v>
      </c>
      <c r="W59" s="56"/>
      <c r="X59" s="56">
        <f t="shared" si="69"/>
        <v>887789.17639081413</v>
      </c>
      <c r="Y59" s="56"/>
      <c r="Z59" s="56">
        <f>+D59*$Z$71</f>
        <v>859150.8158620781</v>
      </c>
      <c r="AA59" s="56"/>
      <c r="AB59" s="56">
        <f>+D59*$AB$71</f>
        <v>887789.17639081413</v>
      </c>
    </row>
    <row r="60" spans="1:48" ht="14.4">
      <c r="A60" s="82"/>
      <c r="B60" s="52" t="s">
        <v>115</v>
      </c>
      <c r="C60" s="53"/>
      <c r="D60" s="54">
        <v>4.7063255749607708E-3</v>
      </c>
      <c r="E60" s="56"/>
      <c r="F60" s="56">
        <f>$D60*$F$71</f>
        <v>657060.11109401355</v>
      </c>
      <c r="G60" s="56"/>
      <c r="H60" s="56">
        <f>+D60*$H$71</f>
        <v>593473.64873007673</v>
      </c>
      <c r="I60" s="56"/>
      <c r="J60" s="56">
        <f t="shared" si="62"/>
        <v>657060.11109401355</v>
      </c>
      <c r="K60" s="56"/>
      <c r="L60" s="56">
        <f t="shared" si="63"/>
        <v>635864.62363936799</v>
      </c>
      <c r="M60" s="56"/>
      <c r="N60" s="56">
        <f t="shared" si="64"/>
        <v>657060.11109401355</v>
      </c>
      <c r="O60" s="56"/>
      <c r="P60" s="56">
        <f t="shared" si="65"/>
        <v>635864.62363936799</v>
      </c>
      <c r="Q60" s="56"/>
      <c r="R60" s="56">
        <f t="shared" si="66"/>
        <v>657060.11109401355</v>
      </c>
      <c r="S60" s="56"/>
      <c r="T60" s="56">
        <f t="shared" si="67"/>
        <v>657060.11109401355</v>
      </c>
      <c r="U60" s="56"/>
      <c r="V60" s="56">
        <f t="shared" si="68"/>
        <v>635864.62363936799</v>
      </c>
      <c r="W60" s="56"/>
      <c r="X60" s="56">
        <f t="shared" si="69"/>
        <v>657060.11109401355</v>
      </c>
      <c r="Y60" s="56"/>
      <c r="Z60" s="56">
        <f>+D60*$Z$71</f>
        <v>635864.62363936799</v>
      </c>
      <c r="AA60" s="56"/>
      <c r="AB60" s="56">
        <f>+D60*$AB$71</f>
        <v>657060.11109401355</v>
      </c>
    </row>
    <row r="61" spans="1:48" s="61" customFormat="1" ht="14.4">
      <c r="A61" s="82"/>
      <c r="B61" s="57" t="s">
        <v>82</v>
      </c>
      <c r="C61" s="58">
        <v>1.3456501145113682E-4</v>
      </c>
      <c r="D61" s="59">
        <f>SUM(D58:D60)</f>
        <v>3.1360239569929768E-2</v>
      </c>
      <c r="E61" s="60">
        <f>+C61*$E$71</f>
        <v>81.707471258095921</v>
      </c>
      <c r="F61" s="66">
        <f>$D61*$F$71</f>
        <v>4378269.6644238625</v>
      </c>
      <c r="G61" s="60">
        <f>+C61*$G$71</f>
        <v>81.821716952817937</v>
      </c>
      <c r="H61" s="60">
        <f>+D61*$H$71</f>
        <v>3954566.1485118754</v>
      </c>
      <c r="I61" s="60">
        <f>+C61*$I$71</f>
        <v>81.935962647539952</v>
      </c>
      <c r="J61" s="60">
        <f t="shared" si="62"/>
        <v>4378269.6644238625</v>
      </c>
      <c r="K61" s="60">
        <f>+C61*$K$71</f>
        <v>82.050208342261968</v>
      </c>
      <c r="L61" s="60">
        <f t="shared" si="63"/>
        <v>4237035.1591198668</v>
      </c>
      <c r="M61" s="60">
        <f>+C61*$M$71</f>
        <v>82.164454036983983</v>
      </c>
      <c r="N61" s="60">
        <f t="shared" si="64"/>
        <v>4378269.6644238625</v>
      </c>
      <c r="O61" s="60">
        <f>+C61*$O$71</f>
        <v>82.278699731705998</v>
      </c>
      <c r="P61" s="60">
        <f t="shared" si="65"/>
        <v>4237035.1591198668</v>
      </c>
      <c r="Q61" s="60">
        <f>+C61*$Q$71</f>
        <v>82.392945426428014</v>
      </c>
      <c r="R61" s="60">
        <f t="shared" si="66"/>
        <v>4378269.6644238625</v>
      </c>
      <c r="S61" s="60">
        <f>+C61*$S$71</f>
        <v>82.507191121150029</v>
      </c>
      <c r="T61" s="60">
        <f t="shared" si="67"/>
        <v>4378269.6644238625</v>
      </c>
      <c r="U61" s="60">
        <f>+C61*$U$71</f>
        <v>82.621436815872045</v>
      </c>
      <c r="V61" s="60">
        <f t="shared" si="68"/>
        <v>4237035.1591198668</v>
      </c>
      <c r="W61" s="60">
        <f>+C61*$W$71</f>
        <v>82.73568251059406</v>
      </c>
      <c r="X61" s="60">
        <f t="shared" si="69"/>
        <v>4378269.6644238625</v>
      </c>
      <c r="Y61" s="60">
        <f>+C61*$Y$71</f>
        <v>82.849928205316075</v>
      </c>
      <c r="Z61" s="60">
        <f>+D61*$Z$71</f>
        <v>4237035.1591198668</v>
      </c>
      <c r="AA61" s="60">
        <f>+C61*$AA$71</f>
        <v>82.964173900038091</v>
      </c>
      <c r="AB61" s="60">
        <f>+D61*$AB$71</f>
        <v>4378269.6644238625</v>
      </c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</row>
    <row r="62" spans="1:48" ht="14.4">
      <c r="A62" s="82"/>
      <c r="B62" s="52"/>
      <c r="C62" s="53"/>
      <c r="D62" s="54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</row>
    <row r="63" spans="1:48" ht="14.4">
      <c r="A63" s="82"/>
      <c r="B63" s="52" t="s">
        <v>116</v>
      </c>
      <c r="C63" s="53"/>
      <c r="D63" s="54">
        <v>3.2401945649691427E-3</v>
      </c>
      <c r="E63" s="56"/>
      <c r="F63" s="56">
        <f t="shared" ref="F63:F70" si="72">$D63*$F$71</f>
        <v>452370.44630993047</v>
      </c>
      <c r="G63" s="56"/>
      <c r="H63" s="56">
        <f t="shared" ref="H63:H70" si="73">+D63*$H$71</f>
        <v>408592.661183163</v>
      </c>
      <c r="I63" s="56"/>
      <c r="J63" s="56">
        <f t="shared" ref="J63:J70" si="74">+D63*$J$71</f>
        <v>452370.44630993047</v>
      </c>
      <c r="K63" s="56"/>
      <c r="L63" s="56">
        <f t="shared" ref="L63:L70" si="75">+D63*$L$71</f>
        <v>437777.85126767465</v>
      </c>
      <c r="M63" s="56"/>
      <c r="N63" s="56">
        <f t="shared" ref="N63:N70" si="76">+D63*$N$71</f>
        <v>452370.44630993047</v>
      </c>
      <c r="O63" s="56"/>
      <c r="P63" s="56">
        <f t="shared" ref="P63:P70" si="77">+D63*$P$71</f>
        <v>437777.85126767465</v>
      </c>
      <c r="Q63" s="56"/>
      <c r="R63" s="56">
        <f t="shared" ref="R63:R70" si="78">+D63*$R$71</f>
        <v>452370.44630993047</v>
      </c>
      <c r="S63" s="56"/>
      <c r="T63" s="56">
        <f t="shared" ref="T63:T70" si="79">+D63*$T$71</f>
        <v>452370.44630993047</v>
      </c>
      <c r="U63" s="56"/>
      <c r="V63" s="56">
        <f t="shared" ref="V63:V70" si="80">+D63*$V$71</f>
        <v>437777.85126767465</v>
      </c>
      <c r="W63" s="56"/>
      <c r="X63" s="56">
        <f t="shared" ref="X63:X70" si="81">+D63*$X$71</f>
        <v>452370.44630993047</v>
      </c>
      <c r="Y63" s="56"/>
      <c r="Z63" s="56">
        <f t="shared" ref="Z63:Z70" si="82">+D63*$Z$71</f>
        <v>437777.85126767465</v>
      </c>
      <c r="AA63" s="56"/>
      <c r="AB63" s="56">
        <f t="shared" ref="AB63:AB70" si="83">+D63*$AB$71</f>
        <v>452370.44630993047</v>
      </c>
    </row>
    <row r="64" spans="1:48" ht="14.4">
      <c r="A64" s="82"/>
      <c r="B64" s="52" t="s">
        <v>117</v>
      </c>
      <c r="C64" s="53"/>
      <c r="D64" s="54">
        <v>9.7270317655422697E-4</v>
      </c>
      <c r="E64" s="56"/>
      <c r="F64" s="56">
        <f t="shared" si="72"/>
        <v>135801.15677686571</v>
      </c>
      <c r="G64" s="56"/>
      <c r="H64" s="56">
        <f t="shared" si="73"/>
        <v>122659.10934684645</v>
      </c>
      <c r="I64" s="56"/>
      <c r="J64" s="56">
        <f t="shared" si="74"/>
        <v>135801.15677686571</v>
      </c>
      <c r="K64" s="56"/>
      <c r="L64" s="56">
        <f t="shared" si="75"/>
        <v>131420.47430019261</v>
      </c>
      <c r="M64" s="56"/>
      <c r="N64" s="56">
        <f t="shared" si="76"/>
        <v>135801.15677686571</v>
      </c>
      <c r="O64" s="56"/>
      <c r="P64" s="56">
        <f t="shared" si="77"/>
        <v>131420.47430019261</v>
      </c>
      <c r="Q64" s="56"/>
      <c r="R64" s="56">
        <f t="shared" si="78"/>
        <v>135801.15677686571</v>
      </c>
      <c r="S64" s="56"/>
      <c r="T64" s="56">
        <f t="shared" si="79"/>
        <v>135801.15677686571</v>
      </c>
      <c r="U64" s="56"/>
      <c r="V64" s="56">
        <f t="shared" si="80"/>
        <v>131420.47430019261</v>
      </c>
      <c r="W64" s="56"/>
      <c r="X64" s="56">
        <f t="shared" si="81"/>
        <v>135801.15677686571</v>
      </c>
      <c r="Y64" s="56"/>
      <c r="Z64" s="56">
        <f t="shared" si="82"/>
        <v>131420.47430019261</v>
      </c>
      <c r="AA64" s="56"/>
      <c r="AB64" s="56">
        <f t="shared" si="83"/>
        <v>135801.15677686571</v>
      </c>
    </row>
    <row r="65" spans="1:48" ht="14.4">
      <c r="A65" s="82"/>
      <c r="B65" s="52" t="s">
        <v>118</v>
      </c>
      <c r="C65" s="53"/>
      <c r="D65" s="54">
        <v>1.5282727699718658E-3</v>
      </c>
      <c r="E65" s="56"/>
      <c r="F65" s="56">
        <f t="shared" si="72"/>
        <v>213365.407901692</v>
      </c>
      <c r="G65" s="56"/>
      <c r="H65" s="56">
        <f t="shared" si="73"/>
        <v>192717.1426208831</v>
      </c>
      <c r="I65" s="56"/>
      <c r="J65" s="56">
        <f t="shared" si="74"/>
        <v>213365.407901692</v>
      </c>
      <c r="K65" s="56"/>
      <c r="L65" s="56">
        <f t="shared" si="75"/>
        <v>206482.65280808904</v>
      </c>
      <c r="M65" s="56"/>
      <c r="N65" s="56">
        <f t="shared" si="76"/>
        <v>213365.407901692</v>
      </c>
      <c r="O65" s="56"/>
      <c r="P65" s="56">
        <f t="shared" si="77"/>
        <v>206482.65280808904</v>
      </c>
      <c r="Q65" s="56"/>
      <c r="R65" s="56">
        <f t="shared" si="78"/>
        <v>213365.407901692</v>
      </c>
      <c r="S65" s="56"/>
      <c r="T65" s="56">
        <f t="shared" si="79"/>
        <v>213365.407901692</v>
      </c>
      <c r="U65" s="56"/>
      <c r="V65" s="56">
        <f t="shared" si="80"/>
        <v>206482.65280808904</v>
      </c>
      <c r="W65" s="56"/>
      <c r="X65" s="56">
        <f t="shared" si="81"/>
        <v>213365.407901692</v>
      </c>
      <c r="Y65" s="56"/>
      <c r="Z65" s="56">
        <f t="shared" si="82"/>
        <v>206482.65280808904</v>
      </c>
      <c r="AA65" s="56"/>
      <c r="AB65" s="56">
        <f t="shared" si="83"/>
        <v>213365.407901692</v>
      </c>
    </row>
    <row r="66" spans="1:48" s="61" customFormat="1" ht="14.4">
      <c r="A66" s="82"/>
      <c r="B66" s="57" t="s">
        <v>83</v>
      </c>
      <c r="C66" s="58">
        <v>3.5683250636526196E-6</v>
      </c>
      <c r="D66" s="59">
        <f>SUM(D63:D65)</f>
        <v>5.7411705114952354E-3</v>
      </c>
      <c r="E66" s="60">
        <f>+C66*$E$71</f>
        <v>2.1666762736746796</v>
      </c>
      <c r="F66" s="66">
        <f t="shared" si="72"/>
        <v>801537.01098848821</v>
      </c>
      <c r="G66" s="60">
        <f>+C66*$G$71</f>
        <v>2.1697057816537209</v>
      </c>
      <c r="H66" s="60">
        <f t="shared" si="73"/>
        <v>723968.91315089248</v>
      </c>
      <c r="I66" s="60">
        <f>+C66*$I$71</f>
        <v>2.1727352896327616</v>
      </c>
      <c r="J66" s="60">
        <f t="shared" si="74"/>
        <v>801537.01098848821</v>
      </c>
      <c r="K66" s="60">
        <f>+C66*$K$71</f>
        <v>2.1757647976118029</v>
      </c>
      <c r="L66" s="60">
        <f t="shared" si="75"/>
        <v>775680.9783759563</v>
      </c>
      <c r="M66" s="60">
        <f>+C66*$M$71</f>
        <v>2.1787943055908441</v>
      </c>
      <c r="N66" s="60">
        <f t="shared" si="76"/>
        <v>801537.01098848821</v>
      </c>
      <c r="O66" s="60">
        <f>+C66*$O$71</f>
        <v>2.1818238135698849</v>
      </c>
      <c r="P66" s="60">
        <f t="shared" si="77"/>
        <v>775680.9783759563</v>
      </c>
      <c r="Q66" s="60">
        <f>+C66*$Q$71</f>
        <v>2.1848533215489261</v>
      </c>
      <c r="R66" s="60">
        <f t="shared" si="78"/>
        <v>801537.01098848821</v>
      </c>
      <c r="S66" s="60">
        <f>+C66*$S$71</f>
        <v>2.1878828295279673</v>
      </c>
      <c r="T66" s="60">
        <f t="shared" si="79"/>
        <v>801537.01098848821</v>
      </c>
      <c r="U66" s="60">
        <f>+C66*$U$71</f>
        <v>2.1909123375070081</v>
      </c>
      <c r="V66" s="60">
        <f t="shared" si="80"/>
        <v>775680.9783759563</v>
      </c>
      <c r="W66" s="60">
        <f>+C66*$W$71</f>
        <v>2.1939418454860493</v>
      </c>
      <c r="X66" s="60">
        <f t="shared" si="81"/>
        <v>801537.01098848821</v>
      </c>
      <c r="Y66" s="60">
        <f>+C66*$Y$71</f>
        <v>2.1969713534650905</v>
      </c>
      <c r="Z66" s="60">
        <f t="shared" si="82"/>
        <v>775680.9783759563</v>
      </c>
      <c r="AA66" s="60">
        <f>+C66*$AA$71</f>
        <v>2.2000008614441313</v>
      </c>
      <c r="AB66" s="60">
        <f t="shared" si="83"/>
        <v>801537.01098848821</v>
      </c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</row>
    <row r="67" spans="1:48" s="71" customFormat="1" ht="14.4">
      <c r="A67" s="82"/>
      <c r="B67" s="67" t="s">
        <v>84</v>
      </c>
      <c r="C67" s="68">
        <f>+C56+C61+C66</f>
        <v>1.4148812507999725E-4</v>
      </c>
      <c r="D67" s="69">
        <f>+D56+D61+D66</f>
        <v>3.713506413496992E-2</v>
      </c>
      <c r="E67" s="70"/>
      <c r="F67" s="70">
        <f t="shared" si="72"/>
        <v>5184505.1893185349</v>
      </c>
      <c r="G67" s="70"/>
      <c r="H67" s="70">
        <f t="shared" si="73"/>
        <v>4682778.8806748064</v>
      </c>
      <c r="I67" s="70"/>
      <c r="J67" s="70">
        <f t="shared" si="74"/>
        <v>5184505.1893185349</v>
      </c>
      <c r="K67" s="70"/>
      <c r="L67" s="70">
        <f t="shared" si="75"/>
        <v>5017263.0864372924</v>
      </c>
      <c r="M67" s="70"/>
      <c r="N67" s="70">
        <f t="shared" si="76"/>
        <v>5184505.1893185349</v>
      </c>
      <c r="O67" s="70"/>
      <c r="P67" s="70">
        <f t="shared" si="77"/>
        <v>5017263.0864372924</v>
      </c>
      <c r="Q67" s="70"/>
      <c r="R67" s="70">
        <f t="shared" si="78"/>
        <v>5184505.1893185349</v>
      </c>
      <c r="S67" s="70"/>
      <c r="T67" s="70">
        <f t="shared" si="79"/>
        <v>5184505.1893185349</v>
      </c>
      <c r="U67" s="70"/>
      <c r="V67" s="70">
        <f t="shared" si="80"/>
        <v>5017263.0864372924</v>
      </c>
      <c r="W67" s="70"/>
      <c r="X67" s="70">
        <f t="shared" si="81"/>
        <v>5184505.1893185349</v>
      </c>
      <c r="Y67" s="70">
        <f>+C67*$Y$71</f>
        <v>87.112399266128264</v>
      </c>
      <c r="Z67" s="70">
        <f t="shared" si="82"/>
        <v>5017263.0864372924</v>
      </c>
      <c r="AA67" s="70">
        <f>+C67*$AA$71</f>
        <v>87.232522684321182</v>
      </c>
      <c r="AB67" s="70">
        <f t="shared" si="83"/>
        <v>5184505.1893185349</v>
      </c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</row>
    <row r="68" spans="1:48" ht="14.4">
      <c r="A68" s="82" t="s">
        <v>119</v>
      </c>
      <c r="B68" s="52" t="s">
        <v>86</v>
      </c>
      <c r="C68" s="53">
        <v>1.1436006707671266E-4</v>
      </c>
      <c r="D68" s="54">
        <v>8.7696049177584634E-5</v>
      </c>
      <c r="E68" s="56">
        <f>+C68*$E$71</f>
        <v>69.43908964877869</v>
      </c>
      <c r="F68" s="56">
        <f t="shared" si="72"/>
        <v>12243.431717026959</v>
      </c>
      <c r="G68" s="56">
        <f>+C68*$G$71</f>
        <v>69.536181345726817</v>
      </c>
      <c r="H68" s="56">
        <f t="shared" si="73"/>
        <v>11058.58348634693</v>
      </c>
      <c r="I68" s="56">
        <f>+C68*$I$71</f>
        <v>69.633273042674958</v>
      </c>
      <c r="J68" s="56">
        <f t="shared" si="74"/>
        <v>12243.431717026959</v>
      </c>
      <c r="K68" s="56">
        <f>+C68*$K$71</f>
        <v>69.730364739623084</v>
      </c>
      <c r="L68" s="56">
        <f t="shared" si="75"/>
        <v>11848.482306800282</v>
      </c>
      <c r="M68" s="56">
        <f>+C68*$M$71</f>
        <v>69.827456436571211</v>
      </c>
      <c r="N68" s="56">
        <f t="shared" si="76"/>
        <v>12243.431717026959</v>
      </c>
      <c r="O68" s="56">
        <f>+C68*$O$71</f>
        <v>69.924548133519338</v>
      </c>
      <c r="P68" s="56">
        <f t="shared" si="77"/>
        <v>11848.482306800282</v>
      </c>
      <c r="Q68" s="56">
        <f>+C68*$Q$71</f>
        <v>70.021639830467464</v>
      </c>
      <c r="R68" s="56">
        <f t="shared" si="78"/>
        <v>12243.431717026959</v>
      </c>
      <c r="S68" s="56">
        <f>+C68*$S$71</f>
        <v>70.118731527415605</v>
      </c>
      <c r="T68" s="56">
        <f t="shared" si="79"/>
        <v>12243.431717026959</v>
      </c>
      <c r="U68" s="56">
        <f>+C68*$U$71</f>
        <v>70.215823224363731</v>
      </c>
      <c r="V68" s="56">
        <f t="shared" si="80"/>
        <v>11848.482306800282</v>
      </c>
      <c r="W68" s="56">
        <f>+C68*$W$71</f>
        <v>70.312914921311858</v>
      </c>
      <c r="X68" s="56">
        <f t="shared" si="81"/>
        <v>12243.431717026959</v>
      </c>
      <c r="Y68" s="56">
        <f>+C68*$Y$71</f>
        <v>70.410006618259985</v>
      </c>
      <c r="Z68" s="56">
        <f t="shared" si="82"/>
        <v>11848.482306800282</v>
      </c>
      <c r="AA68" s="56">
        <f>+C68*$AA$71</f>
        <v>70.507098315208111</v>
      </c>
      <c r="AB68" s="56">
        <f t="shared" si="83"/>
        <v>12243.431717026959</v>
      </c>
    </row>
    <row r="69" spans="1:48" ht="14.4">
      <c r="A69" s="82"/>
      <c r="B69" s="52" t="s">
        <v>87</v>
      </c>
      <c r="C69" s="53">
        <v>3.7440085499820951E-3</v>
      </c>
      <c r="D69" s="54">
        <v>1.5130045129929015E-2</v>
      </c>
      <c r="E69" s="56">
        <f>+C69*$E$71</f>
        <v>2273.3507595234782</v>
      </c>
      <c r="F69" s="56">
        <f t="shared" si="72"/>
        <v>2112337.7411073954</v>
      </c>
      <c r="G69" s="56">
        <f>+C69*$G$71</f>
        <v>2276.5294227824129</v>
      </c>
      <c r="H69" s="56">
        <f t="shared" si="73"/>
        <v>1907917.9597099056</v>
      </c>
      <c r="I69" s="56">
        <f>+C69*$I$71</f>
        <v>2279.708086041348</v>
      </c>
      <c r="J69" s="56">
        <f t="shared" si="74"/>
        <v>2112337.7411073954</v>
      </c>
      <c r="K69" s="56">
        <f>+C69*$K$71</f>
        <v>2282.8867493002826</v>
      </c>
      <c r="L69" s="56">
        <f t="shared" si="75"/>
        <v>2044197.8139748988</v>
      </c>
      <c r="M69" s="56">
        <f>+C69*$M$71</f>
        <v>2286.0654125592173</v>
      </c>
      <c r="N69" s="56">
        <f t="shared" si="76"/>
        <v>2112337.7411073954</v>
      </c>
      <c r="O69" s="56">
        <f>+C69*$O$71</f>
        <v>2289.2440758181524</v>
      </c>
      <c r="P69" s="56">
        <f t="shared" si="77"/>
        <v>2044197.8139748988</v>
      </c>
      <c r="Q69" s="56">
        <f>+C69*$Q$71</f>
        <v>2292.422739077087</v>
      </c>
      <c r="R69" s="56">
        <f t="shared" si="78"/>
        <v>2112337.7411073954</v>
      </c>
      <c r="S69" s="56">
        <f>+C69*$S$71</f>
        <v>2295.6014023360217</v>
      </c>
      <c r="T69" s="56">
        <f t="shared" si="79"/>
        <v>2112337.7411073954</v>
      </c>
      <c r="U69" s="56">
        <f>+C69*$U$71</f>
        <v>2298.7800655949568</v>
      </c>
      <c r="V69" s="56">
        <f t="shared" si="80"/>
        <v>2044197.8139748988</v>
      </c>
      <c r="W69" s="56">
        <f>+C69*$W$71</f>
        <v>2301.9587288538914</v>
      </c>
      <c r="X69" s="56">
        <f t="shared" si="81"/>
        <v>2112337.7411073954</v>
      </c>
      <c r="Y69" s="56">
        <f>+C69*$Y$71</f>
        <v>2305.1373921128261</v>
      </c>
      <c r="Z69" s="56">
        <f t="shared" si="82"/>
        <v>2044197.8139748988</v>
      </c>
      <c r="AA69" s="56">
        <f>+C69*$AA$71</f>
        <v>2308.3160553717612</v>
      </c>
      <c r="AB69" s="56">
        <f t="shared" si="83"/>
        <v>2112337.7411073954</v>
      </c>
    </row>
    <row r="70" spans="1:48" s="71" customFormat="1" ht="14.4">
      <c r="A70" s="82"/>
      <c r="B70" s="67" t="s">
        <v>120</v>
      </c>
      <c r="C70" s="68">
        <v>3.8583686170588082E-3</v>
      </c>
      <c r="D70" s="69">
        <f>SUM(D68:D69)</f>
        <v>1.5217741179106599E-2</v>
      </c>
      <c r="E70" s="70"/>
      <c r="F70" s="70">
        <f t="shared" si="72"/>
        <v>2124581.1728244224</v>
      </c>
      <c r="G70" s="70"/>
      <c r="H70" s="70">
        <f t="shared" si="73"/>
        <v>1918976.5431962523</v>
      </c>
      <c r="I70" s="70"/>
      <c r="J70" s="70">
        <f t="shared" si="74"/>
        <v>2124581.1728244224</v>
      </c>
      <c r="K70" s="70"/>
      <c r="L70" s="70">
        <f t="shared" si="75"/>
        <v>2056046.2962816989</v>
      </c>
      <c r="M70" s="70"/>
      <c r="N70" s="70">
        <f t="shared" si="76"/>
        <v>2124581.1728244224</v>
      </c>
      <c r="O70" s="70"/>
      <c r="P70" s="70">
        <f t="shared" si="77"/>
        <v>2056046.2962816989</v>
      </c>
      <c r="Q70" s="70"/>
      <c r="R70" s="70">
        <f t="shared" si="78"/>
        <v>2124581.1728244224</v>
      </c>
      <c r="S70" s="70"/>
      <c r="T70" s="70">
        <f t="shared" si="79"/>
        <v>2124581.1728244224</v>
      </c>
      <c r="U70" s="70"/>
      <c r="V70" s="70">
        <f t="shared" si="80"/>
        <v>2056046.2962816989</v>
      </c>
      <c r="W70" s="70"/>
      <c r="X70" s="70">
        <f t="shared" si="81"/>
        <v>2124581.1728244224</v>
      </c>
      <c r="Y70" s="70">
        <f>+C70*$Y$71</f>
        <v>2375.5473987310866</v>
      </c>
      <c r="Z70" s="70">
        <f t="shared" si="82"/>
        <v>2056046.2962816989</v>
      </c>
      <c r="AA70" s="70">
        <f>+C70*$AA$71</f>
        <v>2378.8231536869694</v>
      </c>
      <c r="AB70" s="70">
        <f t="shared" si="83"/>
        <v>2124581.1728244224</v>
      </c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</row>
    <row r="71" spans="1:48" s="78" customFormat="1" ht="14.4">
      <c r="A71" s="83" t="s">
        <v>130</v>
      </c>
      <c r="B71" s="83"/>
      <c r="C71" s="74">
        <f>+C16+C22+C36+C41+C55+C67+C70</f>
        <v>0.99989789806327234</v>
      </c>
      <c r="D71" s="75">
        <f>+D16+D22+D36+D41+D55+D67+D70</f>
        <v>1.0000000000000002</v>
      </c>
      <c r="E71" s="76">
        <f>[1]Data!M20</f>
        <v>607197</v>
      </c>
      <c r="F71" s="76">
        <f>[1]Data!O3</f>
        <v>139612124.28434479</v>
      </c>
      <c r="G71" s="76">
        <f>[1]Data!M21</f>
        <v>608046</v>
      </c>
      <c r="H71" s="76">
        <f>[1]Data!O4</f>
        <v>126101273.54715014</v>
      </c>
      <c r="I71" s="76">
        <f>[1]Data!M22</f>
        <v>608895</v>
      </c>
      <c r="J71" s="76">
        <f>[1]Data!O5</f>
        <v>139612124.28434479</v>
      </c>
      <c r="K71" s="76">
        <f>[1]Data!M23</f>
        <v>609744</v>
      </c>
      <c r="L71" s="76">
        <f>[1]Data!O6</f>
        <v>135108507.37194657</v>
      </c>
      <c r="M71" s="76">
        <f>[1]Data!M24</f>
        <v>610593</v>
      </c>
      <c r="N71" s="76">
        <f>[1]Data!O7</f>
        <v>139612124.28434479</v>
      </c>
      <c r="O71" s="76">
        <f>[1]Data!M25</f>
        <v>611442</v>
      </c>
      <c r="P71" s="76">
        <f>[1]Data!O8</f>
        <v>135108507.37194657</v>
      </c>
      <c r="Q71" s="76">
        <f>[1]Data!M26</f>
        <v>612291</v>
      </c>
      <c r="R71" s="76">
        <f>[1]Data!O9</f>
        <v>139612124.28434479</v>
      </c>
      <c r="S71" s="76">
        <f>[1]Data!M27</f>
        <v>613140</v>
      </c>
      <c r="T71" s="76">
        <f>[1]Data!O10</f>
        <v>139612124.28434479</v>
      </c>
      <c r="U71" s="76">
        <f>[1]Data!M28</f>
        <v>613989</v>
      </c>
      <c r="V71" s="76">
        <f>[1]Data!O11</f>
        <v>135108507.37194657</v>
      </c>
      <c r="W71" s="76">
        <f>[1]Data!M29</f>
        <v>614838</v>
      </c>
      <c r="X71" s="76">
        <f>[1]Data!O12</f>
        <v>139612124.28434479</v>
      </c>
      <c r="Y71" s="76">
        <f>[1]Data!M30</f>
        <v>615687</v>
      </c>
      <c r="Z71" s="76">
        <f>[1]Data!O13</f>
        <v>135108507.37194657</v>
      </c>
      <c r="AA71" s="76">
        <f>[1]Data!M31</f>
        <v>616536</v>
      </c>
      <c r="AB71" s="76">
        <f>[1]Data!O14</f>
        <v>139612124.28434479</v>
      </c>
      <c r="AC71" s="77"/>
      <c r="AD71" s="77"/>
      <c r="AE71" s="77"/>
      <c r="AF71" s="94">
        <f>P71+R71+T71+V71+X71+Z71+AB71</f>
        <v>963774019.25321889</v>
      </c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</row>
  </sheetData>
  <mergeCells count="21">
    <mergeCell ref="AA2:AB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56:A67"/>
    <mergeCell ref="A68:A70"/>
    <mergeCell ref="A71:B71"/>
    <mergeCell ref="A3:B3"/>
    <mergeCell ref="A4:A16"/>
    <mergeCell ref="A17:A22"/>
    <mergeCell ref="A23:A36"/>
    <mergeCell ref="A37:A41"/>
    <mergeCell ref="A42:A5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3E201-BEDD-4527-B122-47347EE85C7B}">
  <sheetPr>
    <tabColor theme="7" tint="0.79998168889431442"/>
  </sheetPr>
  <dimension ref="A1:J516"/>
  <sheetViews>
    <sheetView topLeftCell="A17" workbookViewId="0">
      <selection activeCell="H2" sqref="H2"/>
    </sheetView>
  </sheetViews>
  <sheetFormatPr defaultRowHeight="14.4"/>
  <cols>
    <col min="1" max="1" width="10.44140625" style="17" customWidth="1"/>
    <col min="2" max="2" width="23.33203125" style="16" customWidth="1"/>
    <col min="3" max="3" width="16.5546875" style="16" customWidth="1"/>
    <col min="4" max="4" width="14.44140625" style="16" customWidth="1"/>
    <col min="7" max="7" width="7.6640625" customWidth="1"/>
    <col min="8" max="8" width="9.5546875" customWidth="1"/>
    <col min="9" max="9" width="31.6640625" customWidth="1"/>
    <col min="10" max="10" width="12.6640625" customWidth="1"/>
  </cols>
  <sheetData>
    <row r="1" spans="1:10">
      <c r="A1" s="91" t="s">
        <v>125</v>
      </c>
      <c r="B1" s="91"/>
      <c r="C1" s="91"/>
      <c r="D1" s="91"/>
    </row>
    <row r="2" spans="1:10">
      <c r="A2" s="91"/>
      <c r="B2" s="91"/>
      <c r="C2" s="91"/>
      <c r="D2" s="91"/>
    </row>
    <row r="3" spans="1:10" ht="28.95" customHeight="1">
      <c r="A3" s="27" t="s">
        <v>90</v>
      </c>
      <c r="B3" s="28" t="s">
        <v>124</v>
      </c>
      <c r="C3" s="28" t="s">
        <v>143</v>
      </c>
      <c r="D3" s="27" t="s">
        <v>144</v>
      </c>
      <c r="H3" s="92"/>
      <c r="I3" s="92"/>
      <c r="J3" s="9"/>
    </row>
    <row r="4" spans="1:10" ht="14.4" customHeight="1">
      <c r="A4" s="29" t="s">
        <v>88</v>
      </c>
      <c r="B4" s="30" t="s">
        <v>0</v>
      </c>
      <c r="C4" s="31">
        <v>76472</v>
      </c>
      <c r="D4" s="30"/>
      <c r="H4" s="10"/>
      <c r="I4" s="11"/>
      <c r="J4" s="3"/>
    </row>
    <row r="5" spans="1:10" ht="15.6">
      <c r="A5" s="29" t="s">
        <v>88</v>
      </c>
      <c r="B5" s="30" t="s">
        <v>1</v>
      </c>
      <c r="C5" s="31">
        <v>75428</v>
      </c>
      <c r="D5" s="30"/>
      <c r="H5" s="92"/>
      <c r="I5" s="92"/>
      <c r="J5" s="9"/>
    </row>
    <row r="6" spans="1:10" ht="15.6">
      <c r="A6" s="29" t="s">
        <v>88</v>
      </c>
      <c r="B6" s="30" t="s">
        <v>2</v>
      </c>
      <c r="C6" s="31">
        <v>103136</v>
      </c>
      <c r="D6" s="30"/>
      <c r="H6" s="19"/>
      <c r="I6" s="20"/>
      <c r="J6" s="21"/>
    </row>
    <row r="7" spans="1:10" ht="15.6">
      <c r="A7" s="29" t="s">
        <v>88</v>
      </c>
      <c r="B7" s="30" t="s">
        <v>3</v>
      </c>
      <c r="C7" s="31">
        <v>85788</v>
      </c>
      <c r="D7" s="30"/>
      <c r="H7" s="19"/>
      <c r="I7" s="20"/>
      <c r="J7" s="4"/>
    </row>
    <row r="8" spans="1:10" ht="15.6">
      <c r="A8" s="29" t="s">
        <v>88</v>
      </c>
      <c r="B8" s="30" t="s">
        <v>4</v>
      </c>
      <c r="C8" s="31">
        <v>97503</v>
      </c>
      <c r="D8" s="30"/>
      <c r="H8" s="19"/>
      <c r="I8" s="20"/>
    </row>
    <row r="9" spans="1:10" ht="15.6">
      <c r="A9" s="29" t="s">
        <v>88</v>
      </c>
      <c r="B9" s="30" t="s">
        <v>5</v>
      </c>
      <c r="C9" s="31">
        <v>70692</v>
      </c>
      <c r="D9" s="30"/>
      <c r="H9" s="19"/>
      <c r="I9" s="20"/>
      <c r="J9" s="4"/>
    </row>
    <row r="10" spans="1:10" ht="15.6">
      <c r="A10" s="29"/>
      <c r="B10" s="30" t="s">
        <v>6</v>
      </c>
      <c r="C10" s="31">
        <v>509019</v>
      </c>
      <c r="D10" s="30"/>
      <c r="H10" s="19"/>
      <c r="I10" s="20"/>
      <c r="J10" s="4"/>
    </row>
    <row r="11" spans="1:10" ht="15.6">
      <c r="A11" s="29" t="s">
        <v>88</v>
      </c>
      <c r="B11" s="30" t="s">
        <v>7</v>
      </c>
      <c r="C11" s="30">
        <v>182</v>
      </c>
      <c r="D11" s="30"/>
      <c r="H11" s="19"/>
      <c r="I11" s="20"/>
      <c r="J11" s="4"/>
    </row>
    <row r="12" spans="1:10" ht="15.6">
      <c r="A12" s="29" t="s">
        <v>88</v>
      </c>
      <c r="B12" s="30" t="s">
        <v>8</v>
      </c>
      <c r="C12" s="31">
        <v>509202</v>
      </c>
      <c r="D12" s="30"/>
      <c r="H12" s="19"/>
      <c r="I12" s="20"/>
      <c r="J12" s="4"/>
    </row>
    <row r="13" spans="1:10" ht="15.6">
      <c r="A13" s="29" t="s">
        <v>89</v>
      </c>
      <c r="B13" s="30" t="s">
        <v>0</v>
      </c>
      <c r="C13" s="30"/>
      <c r="D13" s="30"/>
      <c r="H13" s="19"/>
      <c r="I13" s="20"/>
      <c r="J13" s="4"/>
    </row>
    <row r="14" spans="1:10" ht="15.6">
      <c r="A14" s="29" t="s">
        <v>89</v>
      </c>
      <c r="B14" s="30" t="s">
        <v>9</v>
      </c>
      <c r="C14" s="30">
        <v>612</v>
      </c>
      <c r="D14" s="30"/>
      <c r="H14" s="19"/>
      <c r="I14" s="20"/>
      <c r="J14" s="4"/>
    </row>
    <row r="15" spans="1:10" ht="14.4" customHeight="1">
      <c r="A15" s="29" t="s">
        <v>89</v>
      </c>
      <c r="B15" s="30" t="s">
        <v>3</v>
      </c>
      <c r="C15" s="30">
        <v>384</v>
      </c>
      <c r="D15" s="30"/>
      <c r="H15" s="19"/>
      <c r="I15" s="20"/>
      <c r="J15" s="4"/>
    </row>
    <row r="16" spans="1:10" ht="15.6">
      <c r="A16" s="29" t="s">
        <v>89</v>
      </c>
      <c r="B16" s="30" t="s">
        <v>4</v>
      </c>
      <c r="C16" s="30">
        <v>188</v>
      </c>
      <c r="D16" s="30"/>
      <c r="H16" s="19"/>
      <c r="I16" s="20"/>
      <c r="J16" s="4"/>
    </row>
    <row r="17" spans="1:10" ht="15.6">
      <c r="A17" s="29" t="s">
        <v>89</v>
      </c>
      <c r="B17" s="30" t="s">
        <v>5</v>
      </c>
      <c r="C17" s="30">
        <v>435</v>
      </c>
      <c r="D17" s="30"/>
      <c r="H17" s="19"/>
      <c r="I17" s="20"/>
      <c r="J17" s="4"/>
    </row>
    <row r="18" spans="1:10" ht="15.6">
      <c r="A18" s="32"/>
      <c r="B18" s="30" t="s">
        <v>10</v>
      </c>
      <c r="C18" s="31">
        <v>1023</v>
      </c>
      <c r="D18" s="30"/>
      <c r="H18" s="22"/>
      <c r="I18" s="23"/>
      <c r="J18" s="5"/>
    </row>
    <row r="19" spans="1:10" ht="15.6">
      <c r="A19" s="32"/>
      <c r="B19" s="30"/>
      <c r="C19" s="31">
        <v>2642</v>
      </c>
      <c r="D19" s="30"/>
      <c r="H19" s="24"/>
      <c r="I19" s="25"/>
      <c r="J19" s="5"/>
    </row>
    <row r="20" spans="1:10" ht="31.2">
      <c r="A20" s="33" t="s">
        <v>11</v>
      </c>
      <c r="B20" s="30" t="s">
        <v>12</v>
      </c>
      <c r="C20" s="30"/>
      <c r="D20" s="30"/>
      <c r="H20" s="13"/>
      <c r="I20" s="12"/>
      <c r="J20" s="2"/>
    </row>
    <row r="21" spans="1:10" ht="14.4" customHeight="1">
      <c r="A21" s="32"/>
      <c r="B21" s="30" t="s">
        <v>13</v>
      </c>
      <c r="C21" s="31">
        <v>67506</v>
      </c>
      <c r="D21" s="30"/>
      <c r="H21" s="14"/>
      <c r="I21" s="11"/>
      <c r="J21" s="3"/>
    </row>
    <row r="22" spans="1:10" ht="15.6">
      <c r="A22" s="32"/>
      <c r="B22" s="30" t="s">
        <v>14</v>
      </c>
      <c r="C22" s="31">
        <v>29790</v>
      </c>
      <c r="D22" s="30"/>
      <c r="H22" s="14"/>
      <c r="I22" s="11"/>
      <c r="J22" s="3"/>
    </row>
    <row r="23" spans="1:10" ht="15.6">
      <c r="A23" s="32"/>
      <c r="B23" s="30" t="s">
        <v>15</v>
      </c>
      <c r="C23" s="31">
        <v>97295</v>
      </c>
      <c r="D23" s="26">
        <v>1009097.6969696969</v>
      </c>
      <c r="H23" s="14"/>
      <c r="I23" s="12"/>
      <c r="J23" s="2"/>
    </row>
    <row r="24" spans="1:10" ht="15.6">
      <c r="A24" s="32"/>
      <c r="B24" s="30" t="s">
        <v>16</v>
      </c>
      <c r="C24" s="31">
        <v>1522</v>
      </c>
      <c r="D24" s="26">
        <v>38041.248484848482</v>
      </c>
      <c r="H24" s="14"/>
      <c r="I24" s="11"/>
      <c r="J24" s="3"/>
    </row>
    <row r="25" spans="1:10" ht="15.6">
      <c r="A25" s="32"/>
      <c r="B25" s="30" t="s">
        <v>17</v>
      </c>
      <c r="C25" s="30">
        <v>11</v>
      </c>
      <c r="D25" s="30"/>
      <c r="H25" s="14"/>
      <c r="I25" s="11"/>
      <c r="J25" s="3"/>
    </row>
    <row r="26" spans="1:10" ht="15.6">
      <c r="A26" s="32"/>
      <c r="B26" s="30"/>
      <c r="C26" s="31">
        <v>98828</v>
      </c>
      <c r="D26" s="30"/>
      <c r="H26" s="14"/>
      <c r="I26" s="11"/>
      <c r="J26" s="3"/>
    </row>
    <row r="27" spans="1:10" ht="15.6">
      <c r="A27" s="32" t="s">
        <v>18</v>
      </c>
      <c r="B27" s="30" t="s">
        <v>19</v>
      </c>
      <c r="C27" s="30"/>
      <c r="D27" s="30"/>
      <c r="H27" s="14"/>
      <c r="I27" s="11"/>
      <c r="J27" s="3"/>
    </row>
    <row r="28" spans="1:10" ht="15.6">
      <c r="A28" s="32"/>
      <c r="B28" s="30" t="s">
        <v>20</v>
      </c>
      <c r="C28" s="30">
        <v>183</v>
      </c>
      <c r="D28" s="30"/>
      <c r="H28" s="14"/>
      <c r="I28" s="12"/>
      <c r="J28" s="2"/>
    </row>
    <row r="29" spans="1:10" ht="15.6">
      <c r="A29" s="32"/>
      <c r="B29" s="30" t="s">
        <v>21</v>
      </c>
      <c r="C29" s="30">
        <v>213</v>
      </c>
      <c r="D29" s="30"/>
      <c r="H29" s="14"/>
      <c r="I29" s="11"/>
      <c r="J29" s="3"/>
    </row>
    <row r="30" spans="1:10" ht="15.6">
      <c r="A30" s="32"/>
      <c r="B30" s="30" t="s">
        <v>22</v>
      </c>
      <c r="C30" s="30">
        <v>396</v>
      </c>
      <c r="D30" s="26">
        <v>97639.133333333331</v>
      </c>
      <c r="H30" s="14"/>
      <c r="I30" s="11"/>
      <c r="J30" s="3"/>
    </row>
    <row r="31" spans="1:10" ht="15.6">
      <c r="A31" s="32"/>
      <c r="B31" s="30" t="s">
        <v>23</v>
      </c>
      <c r="C31" s="30">
        <v>46</v>
      </c>
      <c r="D31" s="30"/>
      <c r="H31" s="14"/>
      <c r="I31" s="11"/>
      <c r="J31" s="3"/>
    </row>
    <row r="32" spans="1:10" ht="15.6">
      <c r="A32" s="32"/>
      <c r="B32" s="30" t="s">
        <v>24</v>
      </c>
      <c r="C32" s="30" t="s">
        <v>91</v>
      </c>
      <c r="D32" s="30"/>
      <c r="H32" s="14"/>
      <c r="I32" s="11"/>
      <c r="J32" s="3"/>
    </row>
    <row r="33" spans="1:10" ht="15.6">
      <c r="A33" s="32"/>
      <c r="B33" s="30"/>
      <c r="C33" s="30">
        <v>443</v>
      </c>
      <c r="D33" s="30"/>
      <c r="H33" s="14"/>
      <c r="I33" s="12"/>
      <c r="J33" s="2"/>
    </row>
    <row r="34" spans="1:10" ht="15.6">
      <c r="A34" s="32" t="s">
        <v>123</v>
      </c>
      <c r="B34" s="30" t="s">
        <v>25</v>
      </c>
      <c r="C34" s="30"/>
      <c r="D34" s="30"/>
      <c r="H34" s="14"/>
      <c r="I34" s="12"/>
      <c r="J34" s="2"/>
    </row>
    <row r="35" spans="1:10" ht="14.4" customHeight="1">
      <c r="A35" s="32"/>
      <c r="B35" s="30" t="s">
        <v>26</v>
      </c>
      <c r="C35" s="31">
        <v>1263</v>
      </c>
      <c r="D35" s="30"/>
      <c r="H35" s="14"/>
      <c r="I35" s="11"/>
      <c r="J35" s="3"/>
    </row>
    <row r="36" spans="1:10" ht="15.6">
      <c r="A36" s="32"/>
      <c r="B36" s="30" t="s">
        <v>27</v>
      </c>
      <c r="C36" s="31">
        <v>1088</v>
      </c>
      <c r="D36" s="30"/>
      <c r="H36" s="14"/>
      <c r="I36" s="11"/>
      <c r="J36" s="3"/>
    </row>
    <row r="37" spans="1:10" ht="15.6">
      <c r="A37" s="32"/>
      <c r="B37" s="30" t="s">
        <v>28</v>
      </c>
      <c r="C37" s="31">
        <v>2352</v>
      </c>
      <c r="D37" s="26">
        <v>842173.93939393933</v>
      </c>
      <c r="H37" s="14"/>
      <c r="I37" s="12"/>
      <c r="J37" s="2"/>
    </row>
    <row r="38" spans="1:10" ht="15.6">
      <c r="A38" s="32"/>
      <c r="B38" s="30" t="s">
        <v>29</v>
      </c>
      <c r="C38" s="30">
        <v>585</v>
      </c>
      <c r="D38" s="26">
        <v>179842.5636363636</v>
      </c>
      <c r="H38" s="14"/>
      <c r="I38" s="12"/>
      <c r="J38" s="2"/>
    </row>
    <row r="39" spans="1:10" ht="15.6">
      <c r="A39" s="32"/>
      <c r="B39" s="30" t="s">
        <v>30</v>
      </c>
      <c r="C39" s="30">
        <v>18</v>
      </c>
      <c r="D39" s="30"/>
      <c r="H39" s="14"/>
      <c r="I39" s="11"/>
      <c r="J39" s="3"/>
    </row>
    <row r="40" spans="1:10" ht="15.6">
      <c r="A40" s="32"/>
      <c r="B40" s="30"/>
      <c r="C40" s="31">
        <v>2955</v>
      </c>
      <c r="D40" s="30"/>
      <c r="H40" s="14"/>
      <c r="I40" s="11"/>
      <c r="J40" s="3"/>
    </row>
    <row r="41" spans="1:10" ht="15.6">
      <c r="A41" s="32" t="s">
        <v>31</v>
      </c>
      <c r="B41" s="30" t="s">
        <v>32</v>
      </c>
      <c r="C41" s="30"/>
      <c r="D41" s="30"/>
      <c r="H41" s="14"/>
      <c r="I41" s="11"/>
      <c r="J41" s="3"/>
    </row>
    <row r="42" spans="1:10" ht="15.6">
      <c r="A42" s="32"/>
      <c r="B42" s="30" t="s">
        <v>33</v>
      </c>
      <c r="C42" s="30" t="s">
        <v>91</v>
      </c>
      <c r="D42" s="30"/>
      <c r="H42" s="14"/>
      <c r="I42" s="12"/>
      <c r="J42" s="2"/>
    </row>
    <row r="43" spans="1:10" ht="15.6">
      <c r="A43" s="32"/>
      <c r="B43" s="30" t="s">
        <v>34</v>
      </c>
      <c r="C43" s="30">
        <v>3</v>
      </c>
      <c r="D43" s="30"/>
      <c r="H43" s="14"/>
      <c r="I43" s="12"/>
      <c r="J43" s="2"/>
    </row>
    <row r="44" spans="1:10" ht="15.6">
      <c r="A44" s="32"/>
      <c r="B44" s="30" t="s">
        <v>35</v>
      </c>
      <c r="C44" s="30">
        <v>3</v>
      </c>
      <c r="D44" s="26">
        <v>147527.92727272728</v>
      </c>
      <c r="H44" s="14"/>
      <c r="I44" s="11"/>
      <c r="J44" s="3"/>
    </row>
    <row r="45" spans="1:10" ht="15.6">
      <c r="A45" s="32"/>
      <c r="B45" s="30" t="s">
        <v>36</v>
      </c>
      <c r="C45" s="30">
        <v>83</v>
      </c>
      <c r="D45" s="26">
        <v>21300.709090909091</v>
      </c>
      <c r="H45" s="14"/>
      <c r="I45" s="11"/>
      <c r="J45" s="3"/>
    </row>
    <row r="46" spans="1:10" ht="15.6">
      <c r="A46" s="32"/>
      <c r="B46" s="30" t="s">
        <v>37</v>
      </c>
      <c r="C46" s="30">
        <v>2</v>
      </c>
      <c r="D46" s="30"/>
      <c r="H46" s="14"/>
      <c r="I46" s="11"/>
      <c r="J46" s="3"/>
    </row>
    <row r="47" spans="1:10" ht="15.6">
      <c r="A47" s="32"/>
      <c r="B47" s="30"/>
      <c r="C47" s="30">
        <v>88</v>
      </c>
      <c r="D47" s="30"/>
      <c r="H47" s="14"/>
      <c r="I47" s="12"/>
      <c r="J47" s="2"/>
    </row>
    <row r="48" spans="1:10" ht="15.6">
      <c r="A48" s="32" t="s">
        <v>38</v>
      </c>
      <c r="B48" s="30" t="s">
        <v>39</v>
      </c>
      <c r="C48" s="30"/>
      <c r="D48" s="30"/>
      <c r="H48" s="14"/>
      <c r="I48" s="12"/>
      <c r="J48" s="2"/>
    </row>
    <row r="49" spans="1:10" ht="14.4" customHeight="1">
      <c r="A49" s="32"/>
      <c r="B49" s="30" t="s">
        <v>40</v>
      </c>
      <c r="C49" s="30">
        <v>71</v>
      </c>
      <c r="D49" s="30"/>
      <c r="H49" s="14"/>
      <c r="I49" s="11"/>
      <c r="J49" s="3"/>
    </row>
    <row r="50" spans="1:10" ht="15.6">
      <c r="A50" s="32"/>
      <c r="B50" s="30" t="s">
        <v>41</v>
      </c>
      <c r="C50" s="31">
        <v>2308</v>
      </c>
      <c r="D50" s="30"/>
      <c r="H50" s="14"/>
      <c r="I50" s="11"/>
      <c r="J50" s="3"/>
    </row>
    <row r="51" spans="1:10" ht="15.6">
      <c r="A51" s="32"/>
      <c r="B51" s="30"/>
      <c r="C51" s="31">
        <v>2379</v>
      </c>
      <c r="D51" s="30"/>
      <c r="H51" s="14"/>
      <c r="I51" s="12"/>
      <c r="J51" s="2"/>
    </row>
    <row r="52" spans="1:10" ht="15.6">
      <c r="A52" s="32" t="s">
        <v>42</v>
      </c>
      <c r="B52" s="30"/>
      <c r="C52" s="30"/>
      <c r="D52" s="30"/>
      <c r="H52" s="14"/>
      <c r="I52" s="11"/>
      <c r="J52" s="3"/>
    </row>
    <row r="53" spans="1:10" ht="15.6">
      <c r="A53" s="32"/>
      <c r="B53" s="30"/>
      <c r="C53" s="31">
        <v>616536</v>
      </c>
      <c r="D53" s="30"/>
      <c r="H53" s="14"/>
      <c r="I53" s="11"/>
      <c r="J53" s="3"/>
    </row>
    <row r="54" spans="1:10">
      <c r="A54" s="18"/>
      <c r="B54"/>
      <c r="C54"/>
      <c r="D54"/>
      <c r="H54" s="14"/>
      <c r="I54" s="11"/>
      <c r="J54" s="3"/>
    </row>
    <row r="55" spans="1:10">
      <c r="A55" s="18"/>
      <c r="B55"/>
      <c r="C55"/>
      <c r="D55"/>
      <c r="H55" s="14"/>
      <c r="I55" s="11"/>
      <c r="J55" s="3"/>
    </row>
    <row r="56" spans="1:10">
      <c r="A56" s="18"/>
      <c r="B56"/>
      <c r="C56"/>
      <c r="D56"/>
      <c r="H56" s="14"/>
      <c r="I56" s="12"/>
      <c r="J56" s="2"/>
    </row>
    <row r="57" spans="1:10">
      <c r="A57" s="18"/>
      <c r="B57"/>
      <c r="C57"/>
      <c r="D57"/>
      <c r="H57" s="14"/>
      <c r="I57" s="11"/>
      <c r="J57" s="3"/>
    </row>
    <row r="58" spans="1:10">
      <c r="A58" s="18"/>
      <c r="B58"/>
      <c r="C58"/>
      <c r="D58"/>
      <c r="H58" s="14"/>
      <c r="I58" s="11"/>
      <c r="J58" s="3"/>
    </row>
    <row r="59" spans="1:10">
      <c r="A59" s="18"/>
      <c r="B59"/>
      <c r="C59"/>
      <c r="D59"/>
      <c r="H59" s="14"/>
      <c r="I59" s="11"/>
      <c r="J59" s="3"/>
    </row>
    <row r="60" spans="1:10">
      <c r="A60" s="18"/>
      <c r="B60"/>
      <c r="C60"/>
      <c r="D60"/>
      <c r="H60" s="14"/>
      <c r="I60" s="11"/>
      <c r="J60" s="3"/>
    </row>
    <row r="61" spans="1:10">
      <c r="A61" s="18"/>
      <c r="B61"/>
      <c r="C61"/>
      <c r="D61"/>
      <c r="H61" s="14"/>
      <c r="I61" s="12"/>
      <c r="J61" s="2"/>
    </row>
    <row r="62" spans="1:10">
      <c r="A62" s="18"/>
      <c r="B62"/>
      <c r="C62"/>
      <c r="D62"/>
      <c r="H62" s="14"/>
      <c r="I62" s="12"/>
      <c r="J62" s="2"/>
    </row>
    <row r="63" spans="1:10" ht="14.4" customHeight="1">
      <c r="A63" s="18"/>
      <c r="B63"/>
      <c r="C63"/>
      <c r="D63"/>
      <c r="H63" s="14"/>
      <c r="I63" s="11"/>
      <c r="J63" s="7"/>
    </row>
    <row r="64" spans="1:10">
      <c r="A64" s="18"/>
      <c r="B64"/>
      <c r="C64"/>
      <c r="D64"/>
      <c r="H64" s="14"/>
      <c r="I64" s="11"/>
      <c r="J64" s="7"/>
    </row>
    <row r="65" spans="1:10">
      <c r="A65" s="18"/>
      <c r="B65"/>
      <c r="C65"/>
      <c r="D65"/>
      <c r="H65" s="14"/>
      <c r="I65" s="12"/>
      <c r="J65" s="2"/>
    </row>
    <row r="66" spans="1:10">
      <c r="A66" s="18"/>
      <c r="B66"/>
      <c r="C66"/>
      <c r="D66"/>
      <c r="H66" s="14"/>
      <c r="I66" s="11"/>
      <c r="J66" s="3"/>
    </row>
    <row r="67" spans="1:10">
      <c r="A67" s="18"/>
      <c r="B67"/>
      <c r="C67"/>
      <c r="D67"/>
      <c r="H67" s="14"/>
      <c r="I67" s="11"/>
      <c r="J67" s="3"/>
    </row>
    <row r="68" spans="1:10">
      <c r="A68" s="18"/>
      <c r="B68"/>
      <c r="C68"/>
      <c r="D68"/>
      <c r="H68" s="14"/>
      <c r="I68" s="11"/>
      <c r="J68" s="3"/>
    </row>
    <row r="69" spans="1:10">
      <c r="A69" s="18"/>
      <c r="B69"/>
      <c r="C69"/>
      <c r="D69"/>
      <c r="H69" s="14"/>
      <c r="I69" s="11"/>
      <c r="J69" s="3"/>
    </row>
    <row r="70" spans="1:10">
      <c r="A70" s="18"/>
      <c r="B70"/>
      <c r="C70"/>
      <c r="D70"/>
      <c r="H70" s="14"/>
      <c r="I70" s="12"/>
      <c r="J70" s="2"/>
    </row>
    <row r="71" spans="1:10">
      <c r="A71" s="18"/>
      <c r="B71"/>
      <c r="C71"/>
      <c r="D71"/>
      <c r="H71" s="14"/>
      <c r="I71" s="11"/>
      <c r="J71" s="3"/>
    </row>
    <row r="72" spans="1:10">
      <c r="A72" s="18"/>
      <c r="B72"/>
      <c r="C72"/>
      <c r="D72"/>
      <c r="H72" s="14"/>
      <c r="I72" s="11"/>
      <c r="J72" s="3"/>
    </row>
    <row r="73" spans="1:10">
      <c r="A73" s="18"/>
      <c r="B73"/>
      <c r="C73"/>
      <c r="D73"/>
      <c r="H73" s="14"/>
      <c r="I73" s="11"/>
      <c r="J73" s="3"/>
    </row>
    <row r="74" spans="1:10">
      <c r="A74" s="18"/>
      <c r="B74"/>
      <c r="C74"/>
      <c r="D74"/>
      <c r="H74" s="14"/>
      <c r="I74" s="11"/>
      <c r="J74" s="3"/>
    </row>
    <row r="75" spans="1:10">
      <c r="A75" s="18"/>
      <c r="B75"/>
      <c r="C75"/>
      <c r="D75"/>
      <c r="H75" s="14"/>
      <c r="I75" s="12"/>
      <c r="J75" s="2"/>
    </row>
    <row r="76" spans="1:10">
      <c r="A76" s="18"/>
      <c r="B76"/>
      <c r="C76"/>
      <c r="D76"/>
      <c r="H76" s="14"/>
      <c r="I76" s="12"/>
      <c r="J76" s="2"/>
    </row>
    <row r="77" spans="1:10" ht="14.4" customHeight="1">
      <c r="A77" s="18"/>
      <c r="B77"/>
      <c r="C77"/>
      <c r="D77"/>
      <c r="H77" s="14"/>
      <c r="I77" s="11"/>
      <c r="J77" s="3"/>
    </row>
    <row r="78" spans="1:10">
      <c r="A78" s="18"/>
      <c r="B78"/>
      <c r="C78"/>
      <c r="D78"/>
      <c r="H78" s="14"/>
      <c r="I78" s="11"/>
      <c r="J78" s="3"/>
    </row>
    <row r="79" spans="1:10">
      <c r="A79" s="18"/>
      <c r="B79"/>
      <c r="C79"/>
      <c r="D79"/>
      <c r="H79" s="14"/>
      <c r="I79" s="12"/>
      <c r="J79" s="2"/>
    </row>
    <row r="80" spans="1:10">
      <c r="A80" s="18"/>
      <c r="B80"/>
      <c r="C80"/>
      <c r="D80"/>
      <c r="H80" s="15"/>
      <c r="I80" s="15"/>
      <c r="J80" s="3"/>
    </row>
    <row r="81" spans="1:10">
      <c r="A81" s="18"/>
      <c r="B81"/>
      <c r="C81"/>
      <c r="D81"/>
      <c r="H81" s="12"/>
      <c r="I81" s="12"/>
      <c r="J81" s="2"/>
    </row>
    <row r="82" spans="1:10">
      <c r="A82" s="18"/>
      <c r="B82"/>
      <c r="C82"/>
      <c r="D82"/>
    </row>
    <row r="83" spans="1:10">
      <c r="A83" s="18"/>
      <c r="B83"/>
      <c r="C83"/>
      <c r="D83"/>
    </row>
    <row r="84" spans="1:10">
      <c r="A84" s="18"/>
      <c r="B84"/>
      <c r="C84"/>
      <c r="D84"/>
    </row>
    <row r="85" spans="1:10">
      <c r="A85" s="18"/>
      <c r="B85"/>
      <c r="C85"/>
      <c r="D85"/>
    </row>
    <row r="86" spans="1:10">
      <c r="A86" s="18"/>
      <c r="B86"/>
      <c r="C86"/>
      <c r="D86"/>
    </row>
    <row r="87" spans="1:10">
      <c r="A87" s="18"/>
      <c r="B87"/>
      <c r="C87"/>
      <c r="D87"/>
    </row>
    <row r="88" spans="1:10">
      <c r="A88" s="18"/>
      <c r="B88"/>
      <c r="C88"/>
      <c r="D88"/>
    </row>
    <row r="89" spans="1:10">
      <c r="A89" s="18"/>
      <c r="B89"/>
      <c r="C89"/>
      <c r="D89"/>
    </row>
    <row r="90" spans="1:10">
      <c r="A90" s="18"/>
      <c r="B90"/>
      <c r="C90"/>
      <c r="D90"/>
    </row>
    <row r="91" spans="1:10">
      <c r="A91" s="18"/>
      <c r="B91"/>
      <c r="C91"/>
      <c r="D91"/>
    </row>
    <row r="92" spans="1:10">
      <c r="A92" s="18"/>
      <c r="B92"/>
      <c r="C92"/>
      <c r="D92"/>
    </row>
    <row r="93" spans="1:10">
      <c r="A93" s="18"/>
      <c r="B93"/>
      <c r="C93"/>
      <c r="D93"/>
    </row>
    <row r="94" spans="1:10">
      <c r="A94" s="18"/>
      <c r="B94"/>
      <c r="C94"/>
      <c r="D94"/>
    </row>
    <row r="95" spans="1:10">
      <c r="A95" s="18"/>
      <c r="B95"/>
      <c r="C95"/>
      <c r="D95"/>
    </row>
    <row r="96" spans="1:10">
      <c r="A96" s="18"/>
      <c r="B96"/>
      <c r="C96"/>
      <c r="D96"/>
    </row>
    <row r="97" spans="1:4">
      <c r="A97" s="18"/>
      <c r="B97"/>
      <c r="C97"/>
      <c r="D97"/>
    </row>
    <row r="98" spans="1:4">
      <c r="A98" s="18"/>
      <c r="B98"/>
      <c r="C98"/>
      <c r="D98"/>
    </row>
    <row r="99" spans="1:4">
      <c r="A99" s="18"/>
      <c r="B99"/>
      <c r="C99"/>
      <c r="D99"/>
    </row>
    <row r="100" spans="1:4">
      <c r="A100" s="18"/>
      <c r="B100"/>
      <c r="C100"/>
      <c r="D100"/>
    </row>
    <row r="101" spans="1:4">
      <c r="A101" s="18"/>
      <c r="B101"/>
      <c r="C101"/>
      <c r="D101"/>
    </row>
    <row r="102" spans="1:4">
      <c r="A102" s="18"/>
      <c r="B102"/>
      <c r="C102"/>
      <c r="D102"/>
    </row>
    <row r="103" spans="1:4">
      <c r="A103" s="18"/>
      <c r="B103"/>
      <c r="C103"/>
      <c r="D103"/>
    </row>
    <row r="104" spans="1:4">
      <c r="A104" s="18"/>
      <c r="B104"/>
      <c r="C104"/>
      <c r="D104"/>
    </row>
    <row r="105" spans="1:4">
      <c r="A105" s="18"/>
      <c r="B105"/>
      <c r="C105"/>
      <c r="D105"/>
    </row>
    <row r="106" spans="1:4">
      <c r="A106" s="18"/>
      <c r="B106"/>
      <c r="C106"/>
      <c r="D106"/>
    </row>
    <row r="107" spans="1:4">
      <c r="A107" s="18"/>
      <c r="B107"/>
      <c r="C107"/>
      <c r="D107"/>
    </row>
    <row r="108" spans="1:4">
      <c r="A108" s="18"/>
      <c r="B108"/>
      <c r="C108"/>
      <c r="D108"/>
    </row>
    <row r="109" spans="1:4">
      <c r="A109" s="18"/>
      <c r="B109"/>
      <c r="C109"/>
      <c r="D109"/>
    </row>
    <row r="110" spans="1:4">
      <c r="A110" s="18"/>
      <c r="B110"/>
      <c r="C110"/>
      <c r="D110"/>
    </row>
    <row r="111" spans="1:4">
      <c r="A111" s="18"/>
      <c r="B111"/>
      <c r="C111"/>
      <c r="D111"/>
    </row>
    <row r="112" spans="1:4">
      <c r="A112" s="18"/>
      <c r="B112"/>
      <c r="C112"/>
      <c r="D112"/>
    </row>
    <row r="113" spans="1:4">
      <c r="A113" s="18"/>
      <c r="B113"/>
      <c r="C113"/>
      <c r="D113"/>
    </row>
    <row r="114" spans="1:4">
      <c r="A114" s="18"/>
      <c r="B114"/>
      <c r="C114"/>
      <c r="D114"/>
    </row>
    <row r="115" spans="1:4">
      <c r="A115" s="18"/>
      <c r="B115"/>
      <c r="C115"/>
      <c r="D115"/>
    </row>
    <row r="116" spans="1:4">
      <c r="A116" s="18"/>
      <c r="B116"/>
      <c r="C116"/>
      <c r="D116"/>
    </row>
    <row r="117" spans="1:4">
      <c r="A117" s="18"/>
      <c r="B117"/>
      <c r="C117"/>
      <c r="D117"/>
    </row>
    <row r="118" spans="1:4">
      <c r="A118" s="18"/>
      <c r="B118"/>
      <c r="C118"/>
      <c r="D118"/>
    </row>
    <row r="119" spans="1:4">
      <c r="A119" s="18"/>
      <c r="B119"/>
      <c r="C119"/>
      <c r="D119"/>
    </row>
    <row r="120" spans="1:4">
      <c r="A120" s="18"/>
      <c r="B120"/>
      <c r="C120"/>
      <c r="D120"/>
    </row>
    <row r="121" spans="1:4">
      <c r="A121" s="18"/>
      <c r="B121"/>
      <c r="C121"/>
      <c r="D121"/>
    </row>
    <row r="122" spans="1:4">
      <c r="A122" s="18"/>
      <c r="B122"/>
      <c r="C122"/>
      <c r="D122"/>
    </row>
    <row r="123" spans="1:4">
      <c r="A123" s="18"/>
      <c r="B123"/>
      <c r="C123"/>
      <c r="D123"/>
    </row>
    <row r="124" spans="1:4">
      <c r="A124" s="18"/>
      <c r="B124"/>
      <c r="C124"/>
      <c r="D124"/>
    </row>
    <row r="125" spans="1:4">
      <c r="A125" s="18"/>
      <c r="B125"/>
      <c r="C125"/>
      <c r="D125"/>
    </row>
    <row r="126" spans="1:4">
      <c r="A126" s="18"/>
      <c r="B126"/>
      <c r="C126"/>
      <c r="D126"/>
    </row>
    <row r="127" spans="1:4">
      <c r="A127" s="18"/>
      <c r="B127"/>
      <c r="C127"/>
      <c r="D127"/>
    </row>
    <row r="128" spans="1:4">
      <c r="A128" s="18"/>
      <c r="B128"/>
      <c r="C128"/>
      <c r="D128"/>
    </row>
    <row r="129" spans="1:4">
      <c r="A129" s="18"/>
      <c r="B129"/>
      <c r="C129"/>
      <c r="D129"/>
    </row>
    <row r="130" spans="1:4">
      <c r="A130" s="18"/>
      <c r="B130"/>
      <c r="C130"/>
      <c r="D130"/>
    </row>
    <row r="131" spans="1:4">
      <c r="A131" s="18"/>
      <c r="B131"/>
      <c r="C131"/>
      <c r="D131"/>
    </row>
    <row r="132" spans="1:4">
      <c r="A132" s="18"/>
      <c r="B132"/>
      <c r="C132"/>
      <c r="D132"/>
    </row>
    <row r="133" spans="1:4">
      <c r="A133" s="18"/>
      <c r="B133"/>
      <c r="C133"/>
      <c r="D133"/>
    </row>
    <row r="134" spans="1:4">
      <c r="A134" s="18"/>
      <c r="B134"/>
      <c r="C134"/>
      <c r="D134"/>
    </row>
    <row r="135" spans="1:4">
      <c r="A135" s="18"/>
      <c r="B135"/>
      <c r="C135"/>
      <c r="D135"/>
    </row>
    <row r="136" spans="1:4">
      <c r="A136" s="18"/>
      <c r="B136"/>
      <c r="C136"/>
      <c r="D136"/>
    </row>
    <row r="137" spans="1:4">
      <c r="A137" s="18"/>
      <c r="B137"/>
      <c r="C137"/>
      <c r="D137"/>
    </row>
    <row r="138" spans="1:4">
      <c r="A138" s="18"/>
      <c r="B138"/>
      <c r="C138"/>
      <c r="D138"/>
    </row>
    <row r="139" spans="1:4">
      <c r="A139" s="18"/>
      <c r="B139"/>
      <c r="C139"/>
      <c r="D139"/>
    </row>
    <row r="140" spans="1:4">
      <c r="A140" s="18"/>
      <c r="B140"/>
      <c r="C140"/>
      <c r="D140"/>
    </row>
    <row r="141" spans="1:4">
      <c r="A141" s="18"/>
      <c r="B141"/>
      <c r="C141"/>
      <c r="D141"/>
    </row>
    <row r="142" spans="1:4">
      <c r="A142" s="18"/>
      <c r="B142"/>
      <c r="C142"/>
      <c r="D142"/>
    </row>
    <row r="143" spans="1:4">
      <c r="A143" s="18"/>
      <c r="B143"/>
      <c r="C143"/>
      <c r="D143"/>
    </row>
    <row r="144" spans="1:4">
      <c r="A144" s="18"/>
      <c r="B144"/>
      <c r="C144"/>
      <c r="D144"/>
    </row>
    <row r="145" spans="1:4">
      <c r="A145" s="18"/>
      <c r="B145"/>
      <c r="C145"/>
      <c r="D145"/>
    </row>
    <row r="146" spans="1:4">
      <c r="A146" s="18"/>
      <c r="B146"/>
      <c r="C146"/>
      <c r="D146"/>
    </row>
    <row r="147" spans="1:4">
      <c r="A147" s="18"/>
      <c r="B147"/>
      <c r="C147"/>
      <c r="D147"/>
    </row>
    <row r="148" spans="1:4">
      <c r="A148" s="18"/>
      <c r="B148"/>
      <c r="C148"/>
      <c r="D148"/>
    </row>
    <row r="149" spans="1:4">
      <c r="A149" s="18"/>
      <c r="B149"/>
      <c r="C149"/>
      <c r="D149"/>
    </row>
    <row r="150" spans="1:4">
      <c r="A150" s="18"/>
      <c r="B150"/>
      <c r="C150"/>
      <c r="D150"/>
    </row>
    <row r="151" spans="1:4">
      <c r="A151" s="18"/>
      <c r="B151"/>
      <c r="C151"/>
      <c r="D151"/>
    </row>
    <row r="152" spans="1:4">
      <c r="A152" s="18"/>
      <c r="B152"/>
      <c r="C152"/>
      <c r="D152"/>
    </row>
    <row r="153" spans="1:4">
      <c r="A153" s="18"/>
      <c r="B153"/>
      <c r="C153"/>
      <c r="D153"/>
    </row>
    <row r="154" spans="1:4">
      <c r="A154" s="18"/>
      <c r="B154"/>
      <c r="C154"/>
      <c r="D154"/>
    </row>
    <row r="155" spans="1:4">
      <c r="A155" s="18"/>
      <c r="B155"/>
      <c r="C155"/>
      <c r="D155"/>
    </row>
    <row r="156" spans="1:4">
      <c r="A156" s="18"/>
      <c r="B156"/>
      <c r="C156"/>
      <c r="D156"/>
    </row>
    <row r="157" spans="1:4">
      <c r="A157" s="18"/>
      <c r="B157"/>
      <c r="C157"/>
      <c r="D157"/>
    </row>
    <row r="158" spans="1:4">
      <c r="A158" s="18"/>
      <c r="B158"/>
      <c r="C158"/>
      <c r="D158"/>
    </row>
    <row r="159" spans="1:4">
      <c r="A159" s="18"/>
      <c r="B159"/>
      <c r="C159"/>
      <c r="D159"/>
    </row>
    <row r="160" spans="1:4">
      <c r="A160" s="18"/>
      <c r="B160"/>
      <c r="C160"/>
      <c r="D160"/>
    </row>
    <row r="161" spans="1:4">
      <c r="A161" s="18"/>
      <c r="B161"/>
      <c r="C161"/>
      <c r="D161"/>
    </row>
    <row r="162" spans="1:4">
      <c r="A162" s="18"/>
      <c r="B162"/>
      <c r="C162"/>
      <c r="D162"/>
    </row>
    <row r="163" spans="1:4">
      <c r="A163" s="18"/>
      <c r="B163"/>
      <c r="C163"/>
      <c r="D163"/>
    </row>
    <row r="164" spans="1:4">
      <c r="A164" s="18"/>
      <c r="B164"/>
      <c r="C164"/>
      <c r="D164"/>
    </row>
    <row r="165" spans="1:4">
      <c r="A165" s="18"/>
      <c r="B165"/>
      <c r="C165"/>
      <c r="D165"/>
    </row>
    <row r="166" spans="1:4">
      <c r="A166" s="18"/>
      <c r="B166"/>
      <c r="C166"/>
      <c r="D166"/>
    </row>
    <row r="167" spans="1:4">
      <c r="A167" s="18"/>
      <c r="B167"/>
      <c r="C167"/>
      <c r="D167"/>
    </row>
    <row r="168" spans="1:4">
      <c r="A168" s="18"/>
      <c r="B168"/>
      <c r="C168"/>
      <c r="D168"/>
    </row>
    <row r="169" spans="1:4">
      <c r="A169" s="18"/>
      <c r="B169"/>
      <c r="C169"/>
      <c r="D169"/>
    </row>
    <row r="170" spans="1:4">
      <c r="A170" s="18"/>
      <c r="B170"/>
      <c r="C170"/>
      <c r="D170"/>
    </row>
    <row r="171" spans="1:4">
      <c r="A171" s="18"/>
      <c r="B171"/>
      <c r="C171"/>
      <c r="D171"/>
    </row>
    <row r="172" spans="1:4">
      <c r="A172" s="18"/>
      <c r="B172"/>
      <c r="C172"/>
      <c r="D172"/>
    </row>
    <row r="173" spans="1:4">
      <c r="A173" s="18"/>
      <c r="B173"/>
      <c r="C173"/>
      <c r="D173"/>
    </row>
    <row r="174" spans="1:4">
      <c r="A174" s="18"/>
      <c r="B174"/>
      <c r="C174"/>
      <c r="D174"/>
    </row>
    <row r="175" spans="1:4">
      <c r="A175" s="18"/>
      <c r="B175"/>
      <c r="C175"/>
      <c r="D175"/>
    </row>
    <row r="176" spans="1:4">
      <c r="A176" s="18"/>
      <c r="B176"/>
      <c r="C176"/>
      <c r="D176"/>
    </row>
    <row r="177" spans="1:4">
      <c r="A177" s="18"/>
      <c r="B177"/>
      <c r="C177"/>
      <c r="D177"/>
    </row>
    <row r="178" spans="1:4">
      <c r="A178" s="18"/>
      <c r="B178"/>
      <c r="C178"/>
      <c r="D178"/>
    </row>
    <row r="179" spans="1:4">
      <c r="A179" s="18"/>
      <c r="B179"/>
      <c r="C179"/>
      <c r="D179"/>
    </row>
    <row r="180" spans="1:4">
      <c r="A180" s="18"/>
      <c r="B180"/>
      <c r="C180"/>
      <c r="D180"/>
    </row>
    <row r="181" spans="1:4">
      <c r="A181" s="18"/>
      <c r="B181"/>
      <c r="C181"/>
      <c r="D181"/>
    </row>
    <row r="182" spans="1:4">
      <c r="A182" s="18"/>
      <c r="B182"/>
      <c r="C182"/>
      <c r="D182"/>
    </row>
    <row r="183" spans="1:4">
      <c r="A183" s="18"/>
      <c r="B183"/>
      <c r="C183"/>
      <c r="D183"/>
    </row>
    <row r="184" spans="1:4">
      <c r="A184" s="18"/>
      <c r="B184"/>
      <c r="C184"/>
      <c r="D184"/>
    </row>
    <row r="185" spans="1:4">
      <c r="A185" s="18"/>
      <c r="B185"/>
      <c r="C185"/>
      <c r="D185"/>
    </row>
    <row r="186" spans="1:4">
      <c r="A186" s="18"/>
      <c r="B186"/>
      <c r="C186"/>
      <c r="D186"/>
    </row>
    <row r="187" spans="1:4">
      <c r="A187" s="18"/>
      <c r="B187"/>
      <c r="C187"/>
      <c r="D187"/>
    </row>
    <row r="188" spans="1:4">
      <c r="A188" s="18"/>
      <c r="B188"/>
      <c r="C188"/>
      <c r="D188"/>
    </row>
    <row r="189" spans="1:4">
      <c r="A189" s="18"/>
      <c r="B189"/>
      <c r="C189"/>
      <c r="D189"/>
    </row>
    <row r="190" spans="1:4">
      <c r="A190" s="18"/>
      <c r="B190"/>
      <c r="C190"/>
      <c r="D190"/>
    </row>
    <row r="191" spans="1:4">
      <c r="A191" s="18"/>
      <c r="B191"/>
      <c r="C191"/>
      <c r="D191"/>
    </row>
    <row r="192" spans="1:4">
      <c r="A192" s="18"/>
      <c r="B192"/>
      <c r="C192"/>
      <c r="D192"/>
    </row>
    <row r="193" spans="1:4">
      <c r="A193" s="18"/>
      <c r="B193"/>
      <c r="C193"/>
      <c r="D193"/>
    </row>
    <row r="194" spans="1:4">
      <c r="A194" s="18"/>
      <c r="B194"/>
      <c r="C194"/>
      <c r="D194"/>
    </row>
    <row r="195" spans="1:4">
      <c r="A195" s="18"/>
      <c r="B195"/>
      <c r="C195"/>
      <c r="D195"/>
    </row>
    <row r="196" spans="1:4">
      <c r="A196" s="18"/>
      <c r="B196"/>
      <c r="C196"/>
      <c r="D196"/>
    </row>
    <row r="197" spans="1:4">
      <c r="A197" s="18"/>
      <c r="B197"/>
      <c r="C197"/>
      <c r="D197"/>
    </row>
    <row r="198" spans="1:4">
      <c r="A198" s="18"/>
      <c r="B198"/>
      <c r="C198"/>
      <c r="D198"/>
    </row>
    <row r="199" spans="1:4">
      <c r="A199" s="18"/>
      <c r="B199"/>
      <c r="C199"/>
      <c r="D199"/>
    </row>
    <row r="200" spans="1:4">
      <c r="A200" s="18"/>
      <c r="B200"/>
      <c r="C200"/>
      <c r="D200"/>
    </row>
    <row r="201" spans="1:4">
      <c r="A201" s="18"/>
      <c r="B201"/>
      <c r="C201"/>
      <c r="D201"/>
    </row>
    <row r="202" spans="1:4">
      <c r="A202" s="18"/>
      <c r="B202"/>
      <c r="C202"/>
      <c r="D202"/>
    </row>
    <row r="203" spans="1:4">
      <c r="A203" s="18"/>
      <c r="B203"/>
      <c r="C203"/>
      <c r="D203"/>
    </row>
    <row r="204" spans="1:4">
      <c r="A204" s="18"/>
      <c r="B204"/>
      <c r="C204"/>
      <c r="D204"/>
    </row>
    <row r="205" spans="1:4">
      <c r="A205" s="18"/>
      <c r="B205"/>
      <c r="C205"/>
      <c r="D205"/>
    </row>
    <row r="206" spans="1:4">
      <c r="A206" s="18"/>
      <c r="B206"/>
      <c r="C206"/>
      <c r="D206"/>
    </row>
    <row r="207" spans="1:4">
      <c r="A207" s="18"/>
      <c r="B207"/>
      <c r="C207"/>
      <c r="D207"/>
    </row>
    <row r="208" spans="1:4">
      <c r="A208" s="18"/>
      <c r="B208"/>
      <c r="C208"/>
      <c r="D208"/>
    </row>
    <row r="209" spans="1:4">
      <c r="A209" s="18"/>
      <c r="B209"/>
      <c r="C209"/>
      <c r="D209"/>
    </row>
    <row r="210" spans="1:4">
      <c r="A210" s="18"/>
      <c r="B210"/>
      <c r="C210"/>
      <c r="D210"/>
    </row>
    <row r="211" spans="1:4">
      <c r="A211" s="18"/>
      <c r="B211"/>
      <c r="C211"/>
      <c r="D211"/>
    </row>
    <row r="212" spans="1:4">
      <c r="A212" s="18"/>
      <c r="B212"/>
      <c r="C212"/>
      <c r="D212"/>
    </row>
    <row r="213" spans="1:4">
      <c r="A213" s="18"/>
      <c r="B213"/>
      <c r="C213"/>
      <c r="D213"/>
    </row>
    <row r="214" spans="1:4">
      <c r="A214" s="18"/>
      <c r="B214"/>
      <c r="C214"/>
      <c r="D214"/>
    </row>
    <row r="215" spans="1:4">
      <c r="A215" s="18"/>
      <c r="B215"/>
      <c r="C215"/>
      <c r="D215"/>
    </row>
    <row r="216" spans="1:4">
      <c r="A216" s="18"/>
      <c r="B216"/>
      <c r="C216"/>
      <c r="D216"/>
    </row>
    <row r="217" spans="1:4">
      <c r="A217" s="18"/>
      <c r="B217"/>
      <c r="C217"/>
      <c r="D217"/>
    </row>
    <row r="218" spans="1:4">
      <c r="A218" s="18"/>
      <c r="B218"/>
      <c r="C218"/>
      <c r="D218"/>
    </row>
    <row r="219" spans="1:4">
      <c r="A219" s="18"/>
      <c r="B219"/>
      <c r="C219"/>
      <c r="D219"/>
    </row>
    <row r="220" spans="1:4">
      <c r="A220" s="18"/>
      <c r="B220"/>
      <c r="C220"/>
      <c r="D220"/>
    </row>
    <row r="221" spans="1:4">
      <c r="A221" s="18"/>
      <c r="B221"/>
      <c r="C221"/>
      <c r="D221"/>
    </row>
    <row r="222" spans="1:4">
      <c r="A222" s="18"/>
      <c r="B222"/>
      <c r="C222"/>
      <c r="D222"/>
    </row>
    <row r="223" spans="1:4">
      <c r="A223" s="18"/>
      <c r="B223"/>
      <c r="C223"/>
      <c r="D223"/>
    </row>
    <row r="224" spans="1:4">
      <c r="A224" s="18"/>
      <c r="B224"/>
      <c r="C224"/>
      <c r="D224"/>
    </row>
    <row r="225" spans="1:4">
      <c r="A225" s="18"/>
      <c r="B225"/>
      <c r="C225"/>
      <c r="D225"/>
    </row>
    <row r="226" spans="1:4">
      <c r="A226" s="18"/>
      <c r="B226"/>
      <c r="C226"/>
      <c r="D226"/>
    </row>
    <row r="227" spans="1:4">
      <c r="A227" s="18"/>
      <c r="B227"/>
      <c r="C227"/>
      <c r="D227"/>
    </row>
    <row r="228" spans="1:4">
      <c r="A228" s="18"/>
      <c r="B228"/>
      <c r="C228"/>
      <c r="D228"/>
    </row>
    <row r="229" spans="1:4">
      <c r="A229" s="18"/>
      <c r="B229"/>
      <c r="C229"/>
      <c r="D229"/>
    </row>
    <row r="230" spans="1:4">
      <c r="A230" s="18"/>
      <c r="B230"/>
      <c r="C230"/>
      <c r="D230"/>
    </row>
    <row r="231" spans="1:4">
      <c r="A231" s="18"/>
      <c r="B231"/>
      <c r="C231"/>
      <c r="D231"/>
    </row>
    <row r="232" spans="1:4">
      <c r="A232" s="18"/>
      <c r="B232"/>
      <c r="C232"/>
      <c r="D232"/>
    </row>
    <row r="233" spans="1:4">
      <c r="A233" s="18"/>
      <c r="B233"/>
      <c r="C233"/>
      <c r="D233"/>
    </row>
    <row r="234" spans="1:4">
      <c r="A234" s="18"/>
      <c r="B234"/>
      <c r="C234"/>
      <c r="D234"/>
    </row>
    <row r="235" spans="1:4">
      <c r="A235" s="18"/>
      <c r="B235"/>
      <c r="C235"/>
      <c r="D235"/>
    </row>
    <row r="236" spans="1:4">
      <c r="A236" s="18"/>
      <c r="B236"/>
      <c r="C236"/>
      <c r="D236"/>
    </row>
    <row r="237" spans="1:4">
      <c r="A237" s="18"/>
      <c r="B237"/>
      <c r="C237"/>
      <c r="D237"/>
    </row>
    <row r="238" spans="1:4">
      <c r="A238" s="18"/>
      <c r="B238"/>
      <c r="C238"/>
      <c r="D238"/>
    </row>
    <row r="239" spans="1:4">
      <c r="A239" s="18"/>
      <c r="B239"/>
      <c r="C239"/>
      <c r="D239"/>
    </row>
    <row r="240" spans="1:4">
      <c r="A240" s="18"/>
      <c r="B240"/>
      <c r="C240"/>
      <c r="D240"/>
    </row>
    <row r="241" spans="1:4">
      <c r="A241" s="18"/>
      <c r="B241"/>
      <c r="C241"/>
      <c r="D241"/>
    </row>
    <row r="242" spans="1:4">
      <c r="A242" s="18"/>
      <c r="B242"/>
      <c r="C242"/>
      <c r="D242"/>
    </row>
    <row r="243" spans="1:4">
      <c r="A243" s="18"/>
      <c r="B243"/>
      <c r="C243"/>
      <c r="D243"/>
    </row>
    <row r="244" spans="1:4">
      <c r="A244" s="18"/>
      <c r="B244"/>
      <c r="C244"/>
      <c r="D244"/>
    </row>
    <row r="245" spans="1:4">
      <c r="A245" s="18"/>
      <c r="B245"/>
      <c r="C245"/>
      <c r="D245"/>
    </row>
    <row r="246" spans="1:4">
      <c r="A246" s="18"/>
      <c r="B246"/>
      <c r="C246"/>
      <c r="D246"/>
    </row>
    <row r="247" spans="1:4">
      <c r="A247" s="18"/>
      <c r="B247"/>
      <c r="C247"/>
      <c r="D247"/>
    </row>
    <row r="248" spans="1:4">
      <c r="A248" s="18"/>
      <c r="B248"/>
      <c r="C248"/>
      <c r="D248"/>
    </row>
    <row r="249" spans="1:4">
      <c r="A249" s="18"/>
      <c r="B249"/>
      <c r="C249"/>
      <c r="D249"/>
    </row>
    <row r="250" spans="1:4">
      <c r="A250" s="18"/>
      <c r="B250"/>
      <c r="C250"/>
      <c r="D250"/>
    </row>
    <row r="251" spans="1:4">
      <c r="A251" s="18"/>
      <c r="B251"/>
      <c r="C251"/>
      <c r="D251"/>
    </row>
    <row r="252" spans="1:4">
      <c r="A252" s="18"/>
      <c r="B252"/>
      <c r="C252"/>
      <c r="D252"/>
    </row>
    <row r="253" spans="1:4">
      <c r="A253" s="18"/>
      <c r="B253"/>
      <c r="C253"/>
      <c r="D253"/>
    </row>
    <row r="254" spans="1:4">
      <c r="A254" s="18"/>
      <c r="B254"/>
      <c r="C254"/>
      <c r="D254"/>
    </row>
    <row r="255" spans="1:4">
      <c r="A255" s="18"/>
      <c r="B255"/>
      <c r="C255"/>
      <c r="D255"/>
    </row>
    <row r="256" spans="1:4">
      <c r="A256" s="18"/>
      <c r="B256"/>
      <c r="C256"/>
      <c r="D256"/>
    </row>
    <row r="257" spans="1:4">
      <c r="A257" s="18"/>
      <c r="B257"/>
      <c r="C257"/>
      <c r="D257"/>
    </row>
    <row r="258" spans="1:4">
      <c r="A258" s="18"/>
      <c r="B258"/>
      <c r="C258"/>
      <c r="D258"/>
    </row>
    <row r="259" spans="1:4">
      <c r="A259" s="18"/>
      <c r="B259"/>
      <c r="C259"/>
      <c r="D259"/>
    </row>
    <row r="260" spans="1:4">
      <c r="A260" s="18"/>
      <c r="B260"/>
      <c r="C260"/>
      <c r="D260"/>
    </row>
    <row r="261" spans="1:4">
      <c r="A261" s="18"/>
      <c r="B261"/>
      <c r="C261"/>
      <c r="D261"/>
    </row>
    <row r="262" spans="1:4">
      <c r="A262" s="18"/>
      <c r="B262"/>
      <c r="C262"/>
      <c r="D262"/>
    </row>
    <row r="263" spans="1:4">
      <c r="A263" s="18"/>
      <c r="B263"/>
      <c r="C263"/>
      <c r="D263"/>
    </row>
    <row r="264" spans="1:4">
      <c r="A264" s="18"/>
      <c r="B264"/>
      <c r="C264"/>
      <c r="D264"/>
    </row>
    <row r="265" spans="1:4">
      <c r="A265" s="18"/>
      <c r="B265"/>
      <c r="C265"/>
      <c r="D265"/>
    </row>
    <row r="266" spans="1:4">
      <c r="A266" s="18"/>
      <c r="B266"/>
      <c r="C266"/>
      <c r="D266"/>
    </row>
    <row r="267" spans="1:4">
      <c r="A267" s="18"/>
      <c r="B267"/>
      <c r="C267"/>
      <c r="D267"/>
    </row>
    <row r="268" spans="1:4">
      <c r="A268" s="18"/>
      <c r="B268"/>
      <c r="C268"/>
      <c r="D268"/>
    </row>
    <row r="269" spans="1:4">
      <c r="A269" s="18"/>
      <c r="B269"/>
      <c r="C269"/>
      <c r="D269"/>
    </row>
    <row r="270" spans="1:4">
      <c r="A270" s="18"/>
      <c r="B270"/>
      <c r="C270"/>
      <c r="D270"/>
    </row>
    <row r="271" spans="1:4">
      <c r="A271" s="18"/>
      <c r="B271"/>
      <c r="C271"/>
      <c r="D271"/>
    </row>
    <row r="272" spans="1:4">
      <c r="A272" s="18"/>
      <c r="B272"/>
      <c r="C272"/>
      <c r="D272"/>
    </row>
    <row r="273" spans="1:4">
      <c r="A273" s="18"/>
      <c r="B273"/>
      <c r="C273"/>
      <c r="D273"/>
    </row>
    <row r="274" spans="1:4">
      <c r="A274" s="18"/>
      <c r="B274"/>
      <c r="C274"/>
      <c r="D274"/>
    </row>
    <row r="275" spans="1:4">
      <c r="A275" s="18"/>
      <c r="B275"/>
      <c r="C275"/>
      <c r="D275"/>
    </row>
    <row r="276" spans="1:4">
      <c r="A276" s="18"/>
      <c r="B276"/>
      <c r="C276"/>
      <c r="D276"/>
    </row>
    <row r="277" spans="1:4">
      <c r="A277" s="18"/>
      <c r="B277"/>
      <c r="C277"/>
      <c r="D277"/>
    </row>
    <row r="278" spans="1:4">
      <c r="A278" s="18"/>
      <c r="B278"/>
      <c r="C278"/>
      <c r="D278"/>
    </row>
    <row r="279" spans="1:4">
      <c r="A279" s="18"/>
      <c r="B279"/>
      <c r="C279"/>
      <c r="D279"/>
    </row>
    <row r="280" spans="1:4">
      <c r="A280" s="18"/>
      <c r="B280"/>
      <c r="C280"/>
      <c r="D280"/>
    </row>
    <row r="281" spans="1:4">
      <c r="A281" s="18"/>
      <c r="B281"/>
      <c r="C281"/>
      <c r="D281"/>
    </row>
    <row r="282" spans="1:4">
      <c r="A282" s="18"/>
      <c r="B282"/>
      <c r="C282"/>
      <c r="D282"/>
    </row>
    <row r="283" spans="1:4">
      <c r="A283" s="18"/>
      <c r="B283"/>
      <c r="C283"/>
      <c r="D283"/>
    </row>
    <row r="284" spans="1:4">
      <c r="A284" s="18"/>
      <c r="B284"/>
      <c r="C284"/>
      <c r="D284"/>
    </row>
    <row r="285" spans="1:4">
      <c r="A285" s="18"/>
      <c r="B285"/>
      <c r="C285"/>
      <c r="D285"/>
    </row>
    <row r="286" spans="1:4">
      <c r="A286" s="18"/>
      <c r="B286"/>
      <c r="C286"/>
      <c r="D286"/>
    </row>
    <row r="287" spans="1:4">
      <c r="A287" s="18"/>
      <c r="B287"/>
      <c r="C287"/>
      <c r="D287"/>
    </row>
    <row r="288" spans="1:4">
      <c r="A288" s="18"/>
      <c r="B288"/>
      <c r="C288"/>
      <c r="D288"/>
    </row>
    <row r="289" spans="1:4">
      <c r="A289" s="18"/>
      <c r="B289"/>
      <c r="C289"/>
      <c r="D289"/>
    </row>
    <row r="290" spans="1:4">
      <c r="A290" s="18"/>
      <c r="B290"/>
      <c r="C290"/>
      <c r="D290"/>
    </row>
    <row r="291" spans="1:4">
      <c r="A291" s="18"/>
      <c r="B291"/>
      <c r="C291"/>
      <c r="D291"/>
    </row>
    <row r="292" spans="1:4">
      <c r="A292" s="18"/>
      <c r="B292"/>
      <c r="C292"/>
      <c r="D292"/>
    </row>
    <row r="293" spans="1:4">
      <c r="A293" s="18"/>
      <c r="B293"/>
      <c r="C293"/>
      <c r="D293"/>
    </row>
    <row r="294" spans="1:4">
      <c r="A294" s="18"/>
      <c r="B294"/>
      <c r="C294"/>
      <c r="D294"/>
    </row>
    <row r="295" spans="1:4">
      <c r="A295" s="18"/>
      <c r="B295"/>
      <c r="C295"/>
      <c r="D295"/>
    </row>
    <row r="296" spans="1:4">
      <c r="A296" s="18"/>
      <c r="B296"/>
      <c r="C296"/>
      <c r="D296"/>
    </row>
    <row r="297" spans="1:4">
      <c r="A297" s="18"/>
      <c r="B297"/>
      <c r="C297"/>
      <c r="D297"/>
    </row>
    <row r="298" spans="1:4">
      <c r="A298" s="18"/>
      <c r="B298"/>
      <c r="C298"/>
      <c r="D298"/>
    </row>
    <row r="299" spans="1:4">
      <c r="A299" s="18"/>
      <c r="B299"/>
      <c r="C299"/>
      <c r="D299"/>
    </row>
    <row r="300" spans="1:4">
      <c r="A300" s="18"/>
      <c r="B300"/>
      <c r="C300"/>
      <c r="D300"/>
    </row>
    <row r="301" spans="1:4">
      <c r="A301" s="18"/>
      <c r="B301"/>
      <c r="C301"/>
      <c r="D301"/>
    </row>
    <row r="302" spans="1:4">
      <c r="A302" s="18"/>
      <c r="B302"/>
      <c r="C302"/>
      <c r="D302"/>
    </row>
    <row r="303" spans="1:4">
      <c r="A303" s="18"/>
      <c r="B303"/>
      <c r="C303"/>
      <c r="D303"/>
    </row>
    <row r="304" spans="1:4">
      <c r="A304" s="18"/>
      <c r="B304"/>
      <c r="C304"/>
      <c r="D304"/>
    </row>
    <row r="305" spans="1:4">
      <c r="A305" s="18"/>
      <c r="B305"/>
      <c r="C305"/>
      <c r="D305"/>
    </row>
    <row r="306" spans="1:4">
      <c r="A306" s="18"/>
      <c r="B306"/>
      <c r="C306"/>
      <c r="D306"/>
    </row>
    <row r="307" spans="1:4">
      <c r="A307" s="18"/>
      <c r="B307"/>
      <c r="C307"/>
      <c r="D307"/>
    </row>
    <row r="308" spans="1:4">
      <c r="A308" s="18"/>
      <c r="B308"/>
      <c r="C308"/>
      <c r="D308"/>
    </row>
    <row r="309" spans="1:4">
      <c r="A309" s="18"/>
      <c r="B309"/>
      <c r="C309"/>
      <c r="D309"/>
    </row>
    <row r="310" spans="1:4">
      <c r="A310" s="18"/>
      <c r="B310"/>
      <c r="C310"/>
      <c r="D310"/>
    </row>
    <row r="311" spans="1:4">
      <c r="A311" s="18"/>
      <c r="B311"/>
      <c r="C311"/>
      <c r="D311"/>
    </row>
    <row r="312" spans="1:4">
      <c r="A312" s="18"/>
      <c r="B312"/>
      <c r="C312"/>
      <c r="D312"/>
    </row>
    <row r="313" spans="1:4">
      <c r="A313" s="18"/>
      <c r="B313"/>
      <c r="C313"/>
      <c r="D313"/>
    </row>
    <row r="314" spans="1:4">
      <c r="A314" s="18"/>
      <c r="B314"/>
      <c r="C314"/>
      <c r="D314"/>
    </row>
    <row r="315" spans="1:4">
      <c r="A315" s="18"/>
      <c r="B315"/>
      <c r="C315"/>
      <c r="D315"/>
    </row>
    <row r="316" spans="1:4">
      <c r="A316" s="18"/>
      <c r="B316"/>
      <c r="C316"/>
      <c r="D316"/>
    </row>
    <row r="317" spans="1:4">
      <c r="A317" s="18"/>
      <c r="B317"/>
      <c r="C317"/>
      <c r="D317"/>
    </row>
    <row r="318" spans="1:4">
      <c r="A318" s="18"/>
      <c r="B318"/>
      <c r="C318"/>
      <c r="D318"/>
    </row>
    <row r="319" spans="1:4">
      <c r="A319" s="18"/>
      <c r="B319"/>
      <c r="C319"/>
      <c r="D319"/>
    </row>
    <row r="320" spans="1:4">
      <c r="A320" s="18"/>
      <c r="B320"/>
      <c r="C320"/>
      <c r="D320"/>
    </row>
    <row r="321" spans="1:4">
      <c r="A321" s="18"/>
      <c r="B321"/>
      <c r="C321"/>
      <c r="D321"/>
    </row>
    <row r="322" spans="1:4">
      <c r="A322" s="18"/>
      <c r="B322"/>
      <c r="C322"/>
      <c r="D322"/>
    </row>
    <row r="323" spans="1:4">
      <c r="A323" s="18"/>
      <c r="B323"/>
      <c r="C323"/>
      <c r="D323"/>
    </row>
    <row r="324" spans="1:4">
      <c r="A324" s="18"/>
      <c r="B324"/>
      <c r="C324"/>
      <c r="D324"/>
    </row>
    <row r="325" spans="1:4">
      <c r="A325" s="18"/>
      <c r="B325"/>
      <c r="C325"/>
      <c r="D325"/>
    </row>
    <row r="326" spans="1:4">
      <c r="A326" s="18"/>
      <c r="B326"/>
      <c r="C326"/>
      <c r="D326"/>
    </row>
    <row r="327" spans="1:4">
      <c r="A327" s="18"/>
      <c r="B327"/>
      <c r="C327"/>
      <c r="D327"/>
    </row>
    <row r="328" spans="1:4">
      <c r="A328" s="18"/>
      <c r="B328"/>
      <c r="C328"/>
      <c r="D328"/>
    </row>
    <row r="329" spans="1:4">
      <c r="A329" s="18"/>
      <c r="B329"/>
      <c r="C329"/>
      <c r="D329"/>
    </row>
    <row r="330" spans="1:4">
      <c r="A330" s="18"/>
      <c r="B330"/>
      <c r="C330"/>
      <c r="D330"/>
    </row>
    <row r="331" spans="1:4">
      <c r="A331" s="18"/>
      <c r="B331"/>
      <c r="C331"/>
      <c r="D331"/>
    </row>
    <row r="332" spans="1:4">
      <c r="A332" s="18"/>
      <c r="B332"/>
      <c r="C332"/>
      <c r="D332"/>
    </row>
    <row r="333" spans="1:4">
      <c r="A333" s="18"/>
      <c r="B333"/>
      <c r="C333"/>
      <c r="D333"/>
    </row>
    <row r="334" spans="1:4">
      <c r="A334" s="18"/>
      <c r="B334"/>
      <c r="C334"/>
      <c r="D334"/>
    </row>
    <row r="335" spans="1:4">
      <c r="A335" s="18"/>
      <c r="B335"/>
      <c r="C335"/>
      <c r="D335"/>
    </row>
    <row r="336" spans="1:4">
      <c r="A336" s="18"/>
      <c r="B336"/>
      <c r="C336"/>
      <c r="D336"/>
    </row>
    <row r="337" spans="1:4">
      <c r="A337" s="18"/>
      <c r="B337"/>
      <c r="C337"/>
      <c r="D337"/>
    </row>
    <row r="338" spans="1:4">
      <c r="A338" s="18"/>
      <c r="B338"/>
      <c r="C338"/>
      <c r="D338"/>
    </row>
    <row r="339" spans="1:4">
      <c r="A339" s="18"/>
      <c r="B339"/>
      <c r="C339"/>
      <c r="D339"/>
    </row>
    <row r="340" spans="1:4">
      <c r="A340" s="18"/>
      <c r="B340"/>
      <c r="C340"/>
      <c r="D340"/>
    </row>
    <row r="341" spans="1:4">
      <c r="A341" s="18"/>
      <c r="B341"/>
      <c r="C341"/>
      <c r="D341"/>
    </row>
    <row r="342" spans="1:4">
      <c r="A342" s="18"/>
      <c r="B342"/>
      <c r="C342"/>
      <c r="D342"/>
    </row>
    <row r="343" spans="1:4">
      <c r="A343" s="18"/>
      <c r="B343"/>
      <c r="C343"/>
      <c r="D343"/>
    </row>
    <row r="344" spans="1:4">
      <c r="A344" s="18"/>
      <c r="B344"/>
      <c r="C344"/>
      <c r="D344"/>
    </row>
    <row r="345" spans="1:4">
      <c r="A345" s="18"/>
      <c r="B345"/>
      <c r="C345"/>
      <c r="D345"/>
    </row>
    <row r="346" spans="1:4">
      <c r="A346" s="18"/>
      <c r="B346"/>
      <c r="C346"/>
      <c r="D346"/>
    </row>
    <row r="347" spans="1:4">
      <c r="A347" s="18"/>
      <c r="B347"/>
      <c r="C347"/>
      <c r="D347"/>
    </row>
    <row r="348" spans="1:4">
      <c r="A348" s="18"/>
      <c r="B348"/>
      <c r="C348"/>
      <c r="D348"/>
    </row>
    <row r="349" spans="1:4">
      <c r="A349" s="18"/>
      <c r="B349"/>
      <c r="C349"/>
      <c r="D349"/>
    </row>
    <row r="350" spans="1:4">
      <c r="A350" s="18"/>
      <c r="B350"/>
      <c r="C350"/>
      <c r="D350"/>
    </row>
    <row r="351" spans="1:4">
      <c r="A351" s="18"/>
      <c r="B351"/>
      <c r="C351"/>
      <c r="D351"/>
    </row>
    <row r="352" spans="1:4">
      <c r="A352" s="18"/>
      <c r="B352"/>
      <c r="C352"/>
      <c r="D352"/>
    </row>
    <row r="353" spans="1:4">
      <c r="A353" s="18"/>
      <c r="B353"/>
      <c r="C353"/>
      <c r="D353"/>
    </row>
    <row r="354" spans="1:4">
      <c r="A354" s="18"/>
      <c r="B354"/>
      <c r="C354"/>
      <c r="D354"/>
    </row>
    <row r="355" spans="1:4">
      <c r="A355" s="18"/>
      <c r="B355"/>
      <c r="C355"/>
      <c r="D355"/>
    </row>
    <row r="356" spans="1:4">
      <c r="A356" s="18"/>
      <c r="B356"/>
      <c r="C356"/>
      <c r="D356"/>
    </row>
    <row r="357" spans="1:4">
      <c r="A357" s="18"/>
      <c r="B357"/>
      <c r="C357"/>
      <c r="D357"/>
    </row>
    <row r="358" spans="1:4">
      <c r="A358" s="18"/>
      <c r="B358"/>
      <c r="C358"/>
      <c r="D358"/>
    </row>
    <row r="359" spans="1:4">
      <c r="A359" s="18"/>
      <c r="B359"/>
      <c r="C359"/>
      <c r="D359"/>
    </row>
    <row r="360" spans="1:4">
      <c r="A360" s="18"/>
      <c r="B360"/>
      <c r="C360"/>
      <c r="D360"/>
    </row>
    <row r="361" spans="1:4">
      <c r="A361" s="18"/>
      <c r="B361"/>
      <c r="C361"/>
      <c r="D361"/>
    </row>
    <row r="362" spans="1:4">
      <c r="A362" s="18"/>
      <c r="B362"/>
      <c r="C362"/>
      <c r="D362"/>
    </row>
    <row r="363" spans="1:4">
      <c r="A363" s="18"/>
      <c r="B363"/>
      <c r="C363"/>
      <c r="D363"/>
    </row>
    <row r="364" spans="1:4">
      <c r="A364" s="18"/>
      <c r="B364"/>
      <c r="C364"/>
      <c r="D364"/>
    </row>
    <row r="365" spans="1:4">
      <c r="A365" s="18"/>
      <c r="B365"/>
      <c r="C365"/>
      <c r="D365"/>
    </row>
    <row r="366" spans="1:4">
      <c r="A366" s="18"/>
      <c r="B366"/>
      <c r="C366"/>
      <c r="D366"/>
    </row>
    <row r="367" spans="1:4">
      <c r="A367" s="18"/>
      <c r="B367"/>
      <c r="C367"/>
      <c r="D367"/>
    </row>
    <row r="368" spans="1:4">
      <c r="A368" s="18"/>
      <c r="B368"/>
      <c r="C368"/>
      <c r="D368"/>
    </row>
    <row r="369" spans="1:4">
      <c r="A369" s="18"/>
      <c r="B369"/>
      <c r="C369"/>
      <c r="D369"/>
    </row>
    <row r="370" spans="1:4">
      <c r="A370" s="18"/>
      <c r="B370"/>
      <c r="C370"/>
      <c r="D370"/>
    </row>
    <row r="371" spans="1:4">
      <c r="A371" s="18"/>
      <c r="B371"/>
      <c r="C371"/>
      <c r="D371"/>
    </row>
    <row r="372" spans="1:4">
      <c r="A372" s="18"/>
      <c r="B372"/>
      <c r="C372"/>
      <c r="D372"/>
    </row>
    <row r="373" spans="1:4">
      <c r="A373" s="18"/>
      <c r="B373"/>
      <c r="C373"/>
      <c r="D373"/>
    </row>
    <row r="374" spans="1:4">
      <c r="A374" s="18"/>
      <c r="B374"/>
      <c r="C374"/>
      <c r="D374"/>
    </row>
    <row r="375" spans="1:4">
      <c r="A375" s="18"/>
      <c r="B375"/>
      <c r="C375"/>
      <c r="D375"/>
    </row>
    <row r="376" spans="1:4">
      <c r="A376" s="18"/>
      <c r="B376"/>
      <c r="C376"/>
      <c r="D376"/>
    </row>
    <row r="377" spans="1:4">
      <c r="A377" s="18"/>
      <c r="B377"/>
      <c r="C377"/>
      <c r="D377"/>
    </row>
    <row r="378" spans="1:4">
      <c r="A378" s="18"/>
      <c r="B378"/>
      <c r="C378"/>
      <c r="D378"/>
    </row>
    <row r="379" spans="1:4">
      <c r="A379" s="18"/>
      <c r="B379"/>
      <c r="C379"/>
      <c r="D379"/>
    </row>
    <row r="380" spans="1:4">
      <c r="A380" s="18"/>
      <c r="B380"/>
      <c r="C380"/>
      <c r="D380"/>
    </row>
    <row r="381" spans="1:4">
      <c r="A381" s="18"/>
      <c r="B381"/>
      <c r="C381"/>
      <c r="D381"/>
    </row>
    <row r="382" spans="1:4">
      <c r="A382" s="18"/>
      <c r="B382"/>
      <c r="C382"/>
      <c r="D382"/>
    </row>
    <row r="383" spans="1:4">
      <c r="A383" s="18"/>
      <c r="B383"/>
      <c r="C383"/>
      <c r="D383"/>
    </row>
    <row r="384" spans="1:4">
      <c r="A384" s="18"/>
      <c r="B384"/>
      <c r="C384"/>
      <c r="D384"/>
    </row>
    <row r="385" spans="1:4">
      <c r="A385" s="18"/>
      <c r="B385"/>
      <c r="C385"/>
      <c r="D385"/>
    </row>
    <row r="386" spans="1:4">
      <c r="A386" s="18"/>
      <c r="B386"/>
      <c r="C386"/>
      <c r="D386"/>
    </row>
    <row r="387" spans="1:4">
      <c r="A387" s="18"/>
      <c r="B387"/>
      <c r="C387"/>
      <c r="D387"/>
    </row>
    <row r="388" spans="1:4">
      <c r="A388" s="18"/>
      <c r="B388"/>
      <c r="C388"/>
      <c r="D388"/>
    </row>
    <row r="389" spans="1:4">
      <c r="A389" s="18"/>
      <c r="B389"/>
      <c r="C389"/>
      <c r="D389"/>
    </row>
    <row r="390" spans="1:4">
      <c r="A390" s="18"/>
      <c r="B390"/>
      <c r="C390"/>
      <c r="D390"/>
    </row>
    <row r="391" spans="1:4">
      <c r="A391" s="18"/>
      <c r="B391"/>
      <c r="C391"/>
      <c r="D391"/>
    </row>
    <row r="392" spans="1:4">
      <c r="A392" s="18"/>
      <c r="B392"/>
      <c r="C392"/>
      <c r="D392"/>
    </row>
    <row r="393" spans="1:4">
      <c r="A393" s="18"/>
      <c r="B393"/>
      <c r="C393"/>
      <c r="D393"/>
    </row>
    <row r="394" spans="1:4">
      <c r="A394" s="18"/>
      <c r="B394"/>
      <c r="C394"/>
      <c r="D394"/>
    </row>
    <row r="395" spans="1:4">
      <c r="A395" s="18"/>
      <c r="B395"/>
      <c r="C395"/>
      <c r="D395"/>
    </row>
    <row r="396" spans="1:4">
      <c r="A396" s="18"/>
      <c r="B396"/>
      <c r="C396"/>
      <c r="D396"/>
    </row>
    <row r="397" spans="1:4">
      <c r="A397" s="18"/>
      <c r="B397"/>
      <c r="C397"/>
      <c r="D397"/>
    </row>
    <row r="398" spans="1:4">
      <c r="A398" s="18"/>
      <c r="B398"/>
      <c r="C398"/>
      <c r="D398"/>
    </row>
    <row r="399" spans="1:4">
      <c r="A399" s="18"/>
      <c r="B399"/>
      <c r="C399"/>
      <c r="D399"/>
    </row>
    <row r="400" spans="1:4">
      <c r="A400" s="18"/>
      <c r="B400"/>
      <c r="C400"/>
      <c r="D400"/>
    </row>
    <row r="401" spans="1:4">
      <c r="A401" s="18"/>
      <c r="B401"/>
      <c r="C401"/>
      <c r="D401"/>
    </row>
    <row r="402" spans="1:4">
      <c r="A402" s="18"/>
      <c r="B402"/>
      <c r="C402"/>
      <c r="D402"/>
    </row>
    <row r="403" spans="1:4">
      <c r="A403" s="18"/>
      <c r="B403"/>
      <c r="C403"/>
      <c r="D403"/>
    </row>
    <row r="404" spans="1:4">
      <c r="A404" s="18"/>
      <c r="B404"/>
      <c r="C404"/>
      <c r="D404"/>
    </row>
    <row r="405" spans="1:4">
      <c r="A405" s="18"/>
      <c r="B405"/>
      <c r="C405"/>
      <c r="D405"/>
    </row>
    <row r="406" spans="1:4">
      <c r="A406" s="18"/>
      <c r="B406"/>
      <c r="C406"/>
      <c r="D406"/>
    </row>
    <row r="407" spans="1:4">
      <c r="A407" s="18"/>
      <c r="B407"/>
      <c r="C407"/>
      <c r="D407"/>
    </row>
    <row r="408" spans="1:4">
      <c r="A408" s="18"/>
      <c r="B408"/>
      <c r="C408"/>
      <c r="D408"/>
    </row>
    <row r="409" spans="1:4">
      <c r="A409" s="18"/>
      <c r="B409"/>
      <c r="C409"/>
      <c r="D409"/>
    </row>
    <row r="410" spans="1:4">
      <c r="A410" s="18"/>
      <c r="B410"/>
      <c r="C410"/>
      <c r="D410"/>
    </row>
    <row r="411" spans="1:4">
      <c r="A411" s="18"/>
      <c r="B411"/>
      <c r="C411"/>
      <c r="D411"/>
    </row>
    <row r="412" spans="1:4">
      <c r="A412" s="18"/>
      <c r="B412"/>
      <c r="C412"/>
      <c r="D412"/>
    </row>
    <row r="413" spans="1:4">
      <c r="A413" s="18"/>
      <c r="B413"/>
      <c r="C413"/>
      <c r="D413"/>
    </row>
    <row r="414" spans="1:4">
      <c r="A414" s="18"/>
      <c r="B414"/>
      <c r="C414"/>
      <c r="D414"/>
    </row>
    <row r="415" spans="1:4">
      <c r="A415" s="18"/>
      <c r="B415"/>
      <c r="C415"/>
      <c r="D415"/>
    </row>
    <row r="416" spans="1:4">
      <c r="A416" s="18"/>
      <c r="B416"/>
      <c r="C416"/>
      <c r="D416"/>
    </row>
    <row r="417" spans="1:4">
      <c r="A417" s="18"/>
      <c r="B417"/>
      <c r="C417"/>
      <c r="D417"/>
    </row>
    <row r="418" spans="1:4">
      <c r="A418" s="18"/>
      <c r="B418"/>
      <c r="C418"/>
      <c r="D418"/>
    </row>
    <row r="419" spans="1:4">
      <c r="A419" s="18"/>
      <c r="B419"/>
      <c r="C419"/>
      <c r="D419"/>
    </row>
    <row r="420" spans="1:4">
      <c r="A420" s="18"/>
      <c r="B420"/>
      <c r="C420"/>
      <c r="D420"/>
    </row>
    <row r="421" spans="1:4">
      <c r="A421" s="18"/>
      <c r="B421"/>
      <c r="C421"/>
      <c r="D421"/>
    </row>
    <row r="422" spans="1:4">
      <c r="A422" s="18"/>
      <c r="B422"/>
      <c r="C422"/>
      <c r="D422"/>
    </row>
    <row r="423" spans="1:4">
      <c r="A423" s="18"/>
      <c r="B423"/>
      <c r="C423"/>
      <c r="D423"/>
    </row>
    <row r="424" spans="1:4">
      <c r="A424" s="18"/>
      <c r="B424"/>
      <c r="C424"/>
      <c r="D424"/>
    </row>
    <row r="425" spans="1:4">
      <c r="A425" s="18"/>
      <c r="B425"/>
      <c r="C425"/>
      <c r="D425"/>
    </row>
    <row r="426" spans="1:4">
      <c r="A426" s="18"/>
      <c r="B426"/>
      <c r="C426"/>
      <c r="D426"/>
    </row>
    <row r="427" spans="1:4">
      <c r="A427" s="18"/>
      <c r="B427"/>
      <c r="C427"/>
      <c r="D427"/>
    </row>
    <row r="428" spans="1:4">
      <c r="A428" s="18"/>
      <c r="B428"/>
      <c r="C428"/>
      <c r="D428"/>
    </row>
    <row r="429" spans="1:4">
      <c r="A429" s="18"/>
      <c r="B429"/>
      <c r="C429"/>
      <c r="D429"/>
    </row>
    <row r="430" spans="1:4">
      <c r="A430" s="18"/>
      <c r="B430"/>
      <c r="C430"/>
      <c r="D430"/>
    </row>
    <row r="431" spans="1:4">
      <c r="A431" s="18"/>
      <c r="B431"/>
      <c r="C431"/>
      <c r="D431"/>
    </row>
    <row r="432" spans="1:4">
      <c r="A432" s="18"/>
      <c r="B432"/>
      <c r="C432"/>
      <c r="D432"/>
    </row>
    <row r="433" spans="1:4">
      <c r="A433" s="18"/>
      <c r="B433"/>
      <c r="C433"/>
      <c r="D433"/>
    </row>
    <row r="434" spans="1:4">
      <c r="A434" s="18"/>
      <c r="B434"/>
      <c r="C434"/>
      <c r="D434"/>
    </row>
    <row r="435" spans="1:4">
      <c r="A435" s="18"/>
      <c r="B435"/>
      <c r="C435"/>
      <c r="D435"/>
    </row>
    <row r="436" spans="1:4">
      <c r="A436" s="18"/>
      <c r="B436"/>
      <c r="C436"/>
      <c r="D436"/>
    </row>
    <row r="437" spans="1:4">
      <c r="A437" s="18"/>
      <c r="B437"/>
      <c r="C437"/>
      <c r="D437"/>
    </row>
    <row r="438" spans="1:4">
      <c r="A438" s="18"/>
      <c r="B438"/>
      <c r="C438"/>
      <c r="D438"/>
    </row>
    <row r="439" spans="1:4">
      <c r="A439" s="18"/>
      <c r="B439"/>
      <c r="C439"/>
      <c r="D439"/>
    </row>
    <row r="440" spans="1:4">
      <c r="A440" s="18"/>
      <c r="B440"/>
      <c r="C440"/>
      <c r="D440"/>
    </row>
    <row r="441" spans="1:4">
      <c r="A441" s="18"/>
      <c r="B441"/>
      <c r="C441"/>
      <c r="D441"/>
    </row>
    <row r="442" spans="1:4">
      <c r="A442" s="18"/>
      <c r="B442"/>
      <c r="C442"/>
      <c r="D442"/>
    </row>
    <row r="443" spans="1:4">
      <c r="A443" s="18"/>
      <c r="B443"/>
      <c r="C443"/>
      <c r="D443"/>
    </row>
    <row r="444" spans="1:4">
      <c r="A444" s="18"/>
      <c r="B444"/>
      <c r="C444"/>
      <c r="D444"/>
    </row>
    <row r="445" spans="1:4">
      <c r="A445" s="18"/>
      <c r="B445"/>
      <c r="C445"/>
      <c r="D445"/>
    </row>
    <row r="446" spans="1:4">
      <c r="A446" s="18"/>
      <c r="B446"/>
      <c r="C446"/>
      <c r="D446"/>
    </row>
    <row r="447" spans="1:4">
      <c r="A447" s="18"/>
      <c r="B447"/>
      <c r="C447"/>
      <c r="D447"/>
    </row>
    <row r="448" spans="1:4">
      <c r="A448" s="18"/>
      <c r="B448"/>
      <c r="C448"/>
      <c r="D448"/>
    </row>
    <row r="449" spans="1:4">
      <c r="A449" s="18"/>
      <c r="B449"/>
      <c r="C449"/>
      <c r="D449"/>
    </row>
    <row r="450" spans="1:4">
      <c r="A450" s="18"/>
      <c r="B450"/>
      <c r="C450"/>
      <c r="D450"/>
    </row>
    <row r="451" spans="1:4">
      <c r="A451" s="18"/>
      <c r="B451"/>
      <c r="C451"/>
      <c r="D451"/>
    </row>
    <row r="452" spans="1:4">
      <c r="A452" s="18"/>
      <c r="B452"/>
      <c r="C452"/>
      <c r="D452"/>
    </row>
    <row r="453" spans="1:4">
      <c r="A453" s="18"/>
      <c r="B453"/>
      <c r="C453"/>
      <c r="D453"/>
    </row>
    <row r="454" spans="1:4">
      <c r="A454" s="18"/>
      <c r="B454"/>
      <c r="C454"/>
      <c r="D454"/>
    </row>
    <row r="455" spans="1:4">
      <c r="A455" s="18"/>
      <c r="B455"/>
      <c r="C455"/>
      <c r="D455"/>
    </row>
    <row r="456" spans="1:4">
      <c r="A456" s="18"/>
      <c r="B456"/>
      <c r="C456"/>
      <c r="D456"/>
    </row>
    <row r="457" spans="1:4">
      <c r="A457" s="18"/>
      <c r="B457"/>
      <c r="C457"/>
      <c r="D457"/>
    </row>
    <row r="458" spans="1:4">
      <c r="A458" s="18"/>
      <c r="B458"/>
      <c r="C458"/>
      <c r="D458"/>
    </row>
    <row r="459" spans="1:4">
      <c r="A459" s="18"/>
      <c r="B459"/>
      <c r="C459"/>
      <c r="D459"/>
    </row>
    <row r="460" spans="1:4">
      <c r="A460" s="18"/>
      <c r="B460"/>
      <c r="C460"/>
      <c r="D460"/>
    </row>
    <row r="461" spans="1:4">
      <c r="A461" s="18"/>
      <c r="B461"/>
      <c r="C461"/>
      <c r="D461"/>
    </row>
    <row r="462" spans="1:4">
      <c r="A462" s="18"/>
      <c r="B462"/>
      <c r="C462"/>
      <c r="D462"/>
    </row>
    <row r="463" spans="1:4">
      <c r="A463" s="18"/>
      <c r="B463"/>
      <c r="C463"/>
      <c r="D463"/>
    </row>
    <row r="464" spans="1:4">
      <c r="A464" s="18"/>
      <c r="B464"/>
      <c r="C464"/>
      <c r="D464"/>
    </row>
    <row r="465" spans="1:4">
      <c r="A465" s="18"/>
      <c r="B465"/>
      <c r="C465"/>
      <c r="D465"/>
    </row>
    <row r="466" spans="1:4">
      <c r="A466" s="18"/>
      <c r="B466"/>
      <c r="C466"/>
      <c r="D466"/>
    </row>
    <row r="467" spans="1:4">
      <c r="A467" s="18"/>
      <c r="B467"/>
      <c r="C467"/>
      <c r="D467"/>
    </row>
    <row r="468" spans="1:4">
      <c r="A468" s="18"/>
      <c r="B468"/>
      <c r="C468"/>
      <c r="D468"/>
    </row>
    <row r="469" spans="1:4">
      <c r="A469" s="18"/>
      <c r="B469"/>
      <c r="C469"/>
      <c r="D469"/>
    </row>
    <row r="470" spans="1:4">
      <c r="A470" s="18"/>
      <c r="B470"/>
      <c r="C470"/>
      <c r="D470"/>
    </row>
    <row r="471" spans="1:4">
      <c r="A471" s="18"/>
      <c r="B471"/>
      <c r="C471"/>
      <c r="D471"/>
    </row>
    <row r="472" spans="1:4">
      <c r="A472" s="18"/>
      <c r="B472"/>
      <c r="C472"/>
      <c r="D472"/>
    </row>
    <row r="473" spans="1:4">
      <c r="A473" s="18"/>
      <c r="B473"/>
      <c r="C473"/>
      <c r="D473"/>
    </row>
    <row r="474" spans="1:4">
      <c r="A474" s="18"/>
      <c r="B474"/>
      <c r="C474"/>
      <c r="D474"/>
    </row>
    <row r="475" spans="1:4">
      <c r="A475" s="18"/>
      <c r="B475"/>
      <c r="C475"/>
      <c r="D475"/>
    </row>
    <row r="476" spans="1:4">
      <c r="A476" s="18"/>
      <c r="B476"/>
      <c r="C476"/>
      <c r="D476"/>
    </row>
    <row r="477" spans="1:4">
      <c r="A477" s="18"/>
      <c r="B477"/>
      <c r="C477"/>
      <c r="D477"/>
    </row>
    <row r="478" spans="1:4">
      <c r="A478" s="18"/>
      <c r="B478"/>
      <c r="C478"/>
      <c r="D478"/>
    </row>
    <row r="479" spans="1:4">
      <c r="A479" s="18"/>
      <c r="B479"/>
      <c r="C479"/>
      <c r="D479"/>
    </row>
    <row r="480" spans="1:4">
      <c r="A480" s="18"/>
      <c r="B480"/>
      <c r="C480"/>
      <c r="D480"/>
    </row>
    <row r="481" spans="1:4">
      <c r="A481" s="18"/>
      <c r="B481"/>
      <c r="C481"/>
      <c r="D481"/>
    </row>
    <row r="482" spans="1:4">
      <c r="A482" s="18"/>
      <c r="B482"/>
      <c r="C482"/>
      <c r="D482"/>
    </row>
    <row r="483" spans="1:4">
      <c r="A483" s="18"/>
      <c r="B483"/>
      <c r="C483"/>
      <c r="D483"/>
    </row>
    <row r="484" spans="1:4">
      <c r="A484" s="18"/>
      <c r="B484"/>
      <c r="C484"/>
      <c r="D484"/>
    </row>
    <row r="485" spans="1:4">
      <c r="A485" s="18"/>
      <c r="B485"/>
      <c r="C485"/>
      <c r="D485"/>
    </row>
    <row r="486" spans="1:4">
      <c r="A486" s="18"/>
      <c r="B486"/>
      <c r="C486"/>
      <c r="D486"/>
    </row>
    <row r="487" spans="1:4">
      <c r="A487" s="18"/>
      <c r="B487"/>
      <c r="C487"/>
      <c r="D487"/>
    </row>
    <row r="488" spans="1:4">
      <c r="A488" s="18"/>
      <c r="B488"/>
      <c r="C488"/>
      <c r="D488"/>
    </row>
    <row r="489" spans="1:4">
      <c r="A489" s="18"/>
      <c r="B489"/>
      <c r="C489"/>
      <c r="D489"/>
    </row>
    <row r="490" spans="1:4">
      <c r="A490" s="18"/>
      <c r="B490"/>
      <c r="C490"/>
      <c r="D490"/>
    </row>
    <row r="491" spans="1:4">
      <c r="A491" s="18"/>
      <c r="B491"/>
      <c r="C491"/>
      <c r="D491"/>
    </row>
    <row r="492" spans="1:4">
      <c r="A492" s="18"/>
      <c r="B492"/>
      <c r="C492"/>
      <c r="D492"/>
    </row>
    <row r="493" spans="1:4">
      <c r="A493" s="18"/>
      <c r="B493"/>
      <c r="C493"/>
      <c r="D493"/>
    </row>
    <row r="494" spans="1:4">
      <c r="A494" s="18"/>
      <c r="B494"/>
      <c r="C494"/>
      <c r="D494"/>
    </row>
    <row r="495" spans="1:4">
      <c r="A495" s="18"/>
      <c r="B495"/>
      <c r="C495"/>
      <c r="D495"/>
    </row>
    <row r="496" spans="1:4">
      <c r="A496" s="18"/>
      <c r="B496"/>
      <c r="C496"/>
      <c r="D496"/>
    </row>
    <row r="497" spans="1:4">
      <c r="A497" s="18"/>
      <c r="B497"/>
      <c r="C497"/>
      <c r="D497"/>
    </row>
    <row r="498" spans="1:4">
      <c r="A498" s="18"/>
      <c r="B498"/>
      <c r="C498"/>
      <c r="D498"/>
    </row>
    <row r="499" spans="1:4">
      <c r="A499" s="18"/>
      <c r="B499"/>
      <c r="C499"/>
      <c r="D499"/>
    </row>
    <row r="500" spans="1:4">
      <c r="A500" s="18"/>
      <c r="B500"/>
      <c r="C500"/>
      <c r="D500"/>
    </row>
    <row r="501" spans="1:4">
      <c r="A501" s="18"/>
      <c r="B501"/>
      <c r="C501"/>
      <c r="D501"/>
    </row>
    <row r="502" spans="1:4">
      <c r="A502" s="18"/>
      <c r="B502"/>
      <c r="C502"/>
      <c r="D502"/>
    </row>
    <row r="503" spans="1:4">
      <c r="A503" s="18"/>
      <c r="B503"/>
      <c r="C503"/>
      <c r="D503"/>
    </row>
    <row r="504" spans="1:4">
      <c r="A504" s="18"/>
      <c r="B504"/>
      <c r="C504"/>
      <c r="D504"/>
    </row>
    <row r="505" spans="1:4">
      <c r="A505" s="18"/>
      <c r="B505"/>
      <c r="C505"/>
      <c r="D505"/>
    </row>
    <row r="506" spans="1:4">
      <c r="A506" s="18"/>
      <c r="B506"/>
      <c r="C506"/>
      <c r="D506"/>
    </row>
    <row r="507" spans="1:4">
      <c r="A507" s="18"/>
      <c r="B507"/>
      <c r="C507"/>
      <c r="D507"/>
    </row>
    <row r="508" spans="1:4">
      <c r="A508" s="18"/>
      <c r="B508"/>
      <c r="C508"/>
      <c r="D508"/>
    </row>
    <row r="509" spans="1:4">
      <c r="A509" s="18"/>
      <c r="B509"/>
      <c r="C509"/>
      <c r="D509"/>
    </row>
    <row r="510" spans="1:4">
      <c r="A510" s="18"/>
      <c r="B510"/>
      <c r="C510"/>
      <c r="D510"/>
    </row>
    <row r="511" spans="1:4">
      <c r="A511" s="18"/>
      <c r="B511"/>
      <c r="C511"/>
      <c r="D511"/>
    </row>
    <row r="512" spans="1:4">
      <c r="A512" s="18"/>
      <c r="B512"/>
      <c r="C512"/>
      <c r="D512"/>
    </row>
    <row r="513" spans="1:4">
      <c r="A513" s="18"/>
      <c r="B513"/>
      <c r="C513"/>
      <c r="D513"/>
    </row>
    <row r="514" spans="1:4">
      <c r="A514" s="18"/>
      <c r="B514"/>
      <c r="C514"/>
      <c r="D514"/>
    </row>
    <row r="515" spans="1:4">
      <c r="A515" s="18"/>
      <c r="B515"/>
      <c r="C515"/>
      <c r="D515"/>
    </row>
    <row r="516" spans="1:4">
      <c r="A516" s="18"/>
      <c r="B516"/>
      <c r="C516"/>
      <c r="D516"/>
    </row>
  </sheetData>
  <mergeCells count="3">
    <mergeCell ref="A1:D2"/>
    <mergeCell ref="H5:I5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A58FE-58A5-49E6-A493-22D985444B85}">
  <sheetPr>
    <tabColor theme="7" tint="0.79998168889431442"/>
  </sheetPr>
  <dimension ref="B1:D54"/>
  <sheetViews>
    <sheetView workbookViewId="0">
      <selection activeCell="H2" sqref="H2"/>
    </sheetView>
  </sheetViews>
  <sheetFormatPr defaultRowHeight="14.4"/>
  <cols>
    <col min="2" max="2" width="7.109375" style="8" customWidth="1"/>
    <col min="3" max="3" width="24.33203125" customWidth="1"/>
    <col min="4" max="4" width="20.109375" customWidth="1"/>
    <col min="5" max="5" width="13.6640625" customWidth="1"/>
  </cols>
  <sheetData>
    <row r="1" spans="2:4" ht="15.6">
      <c r="B1" s="6"/>
      <c r="C1" s="1"/>
      <c r="D1" s="1"/>
    </row>
    <row r="2" spans="2:4" ht="26.4" customHeight="1">
      <c r="B2" s="90" t="s">
        <v>43</v>
      </c>
      <c r="C2" s="90"/>
      <c r="D2" s="34" t="s">
        <v>122</v>
      </c>
    </row>
    <row r="3" spans="2:4" ht="15.6">
      <c r="B3" s="35" t="s">
        <v>88</v>
      </c>
      <c r="C3" s="36" t="s">
        <v>45</v>
      </c>
      <c r="D3" s="37">
        <v>9204.1983965215568</v>
      </c>
    </row>
    <row r="4" spans="2:4" ht="15.6">
      <c r="B4" s="35" t="s">
        <v>88</v>
      </c>
      <c r="C4" s="36" t="s">
        <v>46</v>
      </c>
      <c r="D4" s="37">
        <v>42590.254986120919</v>
      </c>
    </row>
    <row r="5" spans="2:4" ht="15.6">
      <c r="B5" s="35" t="s">
        <v>88</v>
      </c>
      <c r="C5" s="36" t="s">
        <v>47</v>
      </c>
      <c r="D5" s="37">
        <v>94004.494723192242</v>
      </c>
    </row>
    <row r="6" spans="2:4" ht="15.6">
      <c r="B6" s="35" t="s">
        <v>88</v>
      </c>
      <c r="C6" s="36" t="s">
        <v>48</v>
      </c>
      <c r="D6" s="37">
        <v>107657.9612234948</v>
      </c>
    </row>
    <row r="7" spans="2:4" ht="15.6">
      <c r="B7" s="35" t="s">
        <v>88</v>
      </c>
      <c r="C7" s="36" t="s">
        <v>49</v>
      </c>
      <c r="D7" s="37">
        <v>170048.4766193137</v>
      </c>
    </row>
    <row r="8" spans="2:4" ht="15.6">
      <c r="B8" s="35" t="s">
        <v>88</v>
      </c>
      <c r="C8" s="36" t="s">
        <v>50</v>
      </c>
      <c r="D8" s="37">
        <v>251030.38335621226</v>
      </c>
    </row>
    <row r="9" spans="2:4" ht="15.6">
      <c r="B9" s="35" t="s">
        <v>88</v>
      </c>
      <c r="C9" s="36" t="s">
        <v>92</v>
      </c>
      <c r="D9" s="37">
        <v>316.14295055489214</v>
      </c>
    </row>
    <row r="10" spans="2:4" ht="15.6">
      <c r="B10" s="35" t="s">
        <v>88</v>
      </c>
      <c r="C10" s="36" t="s">
        <v>93</v>
      </c>
      <c r="D10" s="37">
        <v>107.00595236341221</v>
      </c>
    </row>
    <row r="11" spans="2:4" ht="15.6">
      <c r="B11" s="35" t="s">
        <v>88</v>
      </c>
      <c r="C11" s="36" t="s">
        <v>94</v>
      </c>
      <c r="D11" s="37">
        <v>313.38025668780847</v>
      </c>
    </row>
    <row r="12" spans="2:4" ht="15.6">
      <c r="B12" s="35" t="s">
        <v>88</v>
      </c>
      <c r="C12" s="38" t="s">
        <v>52</v>
      </c>
      <c r="D12" s="39">
        <v>736.52915960611278</v>
      </c>
    </row>
    <row r="13" spans="2:4" ht="15.6">
      <c r="B13" s="38" t="s">
        <v>89</v>
      </c>
      <c r="C13" s="36" t="s">
        <v>45</v>
      </c>
      <c r="D13" s="37">
        <v>75.959123256504824</v>
      </c>
    </row>
    <row r="14" spans="2:4" ht="15.6">
      <c r="B14" s="38" t="s">
        <v>89</v>
      </c>
      <c r="C14" s="36" t="s">
        <v>55</v>
      </c>
      <c r="D14" s="37">
        <v>243.19266885338115</v>
      </c>
    </row>
    <row r="15" spans="2:4" ht="15.6">
      <c r="B15" s="38" t="s">
        <v>89</v>
      </c>
      <c r="C15" s="36" t="s">
        <v>48</v>
      </c>
      <c r="D15" s="37">
        <v>190.65677216371603</v>
      </c>
    </row>
    <row r="16" spans="2:4" ht="15.6">
      <c r="B16" s="38" t="s">
        <v>89</v>
      </c>
      <c r="C16" s="36" t="s">
        <v>49</v>
      </c>
      <c r="D16" s="37">
        <v>478.47266325330389</v>
      </c>
    </row>
    <row r="17" spans="2:4" ht="15.6">
      <c r="B17" s="38" t="s">
        <v>89</v>
      </c>
      <c r="C17" s="36" t="s">
        <v>50</v>
      </c>
      <c r="D17" s="37">
        <v>8958.9771138161923</v>
      </c>
    </row>
    <row r="18" spans="2:4" ht="15.6">
      <c r="B18" s="40" t="s">
        <v>60</v>
      </c>
      <c r="C18" s="36" t="s">
        <v>58</v>
      </c>
      <c r="D18" s="37">
        <v>38375.799790632242</v>
      </c>
    </row>
    <row r="19" spans="2:4" ht="15.6">
      <c r="B19" s="40" t="s">
        <v>60</v>
      </c>
      <c r="C19" s="36" t="s">
        <v>59</v>
      </c>
      <c r="D19" s="37">
        <v>309122.73577614815</v>
      </c>
    </row>
    <row r="20" spans="2:4" ht="15.6">
      <c r="B20" s="38" t="s">
        <v>61</v>
      </c>
      <c r="C20" s="36" t="s">
        <v>95</v>
      </c>
      <c r="D20" s="37">
        <v>147819.55304054799</v>
      </c>
    </row>
    <row r="21" spans="2:4" ht="15.6">
      <c r="B21" s="38" t="s">
        <v>61</v>
      </c>
      <c r="C21" s="36" t="s">
        <v>96</v>
      </c>
      <c r="D21" s="37">
        <v>37975.96820082164</v>
      </c>
    </row>
    <row r="22" spans="2:4" ht="15.6">
      <c r="B22" s="38" t="s">
        <v>61</v>
      </c>
      <c r="C22" s="36" t="s">
        <v>97</v>
      </c>
      <c r="D22" s="37">
        <v>38043.838629975027</v>
      </c>
    </row>
    <row r="23" spans="2:4" ht="15.6">
      <c r="B23" s="38" t="s">
        <v>61</v>
      </c>
      <c r="C23" s="38" t="s">
        <v>61</v>
      </c>
      <c r="D23" s="39">
        <v>223839.35987134464</v>
      </c>
    </row>
    <row r="24" spans="2:4" ht="15.6">
      <c r="B24" s="38" t="s">
        <v>62</v>
      </c>
      <c r="C24" s="36" t="s">
        <v>98</v>
      </c>
      <c r="D24" s="37">
        <v>9431.5760212046844</v>
      </c>
    </row>
    <row r="25" spans="2:4" ht="15.6">
      <c r="B25" s="38" t="s">
        <v>62</v>
      </c>
      <c r="C25" s="36" t="s">
        <v>99</v>
      </c>
      <c r="D25" s="37">
        <v>2823.6229108082598</v>
      </c>
    </row>
    <row r="26" spans="2:4" ht="15.6">
      <c r="B26" s="38" t="s">
        <v>62</v>
      </c>
      <c r="C26" s="36" t="s">
        <v>100</v>
      </c>
      <c r="D26" s="37">
        <v>2551.2935952628432</v>
      </c>
    </row>
    <row r="27" spans="2:4" ht="15.6">
      <c r="B27" s="38" t="s">
        <v>62</v>
      </c>
      <c r="C27" s="38" t="s">
        <v>62</v>
      </c>
      <c r="D27" s="39">
        <v>14806.492527275786</v>
      </c>
    </row>
    <row r="28" spans="2:4" ht="15.6">
      <c r="B28" s="38" t="s">
        <v>67</v>
      </c>
      <c r="C28" s="36" t="s">
        <v>65</v>
      </c>
      <c r="D28" s="37">
        <v>180.78181818181818</v>
      </c>
    </row>
    <row r="29" spans="2:4" ht="15.6">
      <c r="B29" s="38" t="s">
        <v>67</v>
      </c>
      <c r="C29" s="36" t="s">
        <v>66</v>
      </c>
      <c r="D29" s="37">
        <v>1654.2303698476567</v>
      </c>
    </row>
    <row r="30" spans="2:4" ht="15.6">
      <c r="B30" s="38" t="s">
        <v>68</v>
      </c>
      <c r="C30" s="36" t="s">
        <v>101</v>
      </c>
      <c r="D30" s="37">
        <v>14065.748979167107</v>
      </c>
    </row>
    <row r="31" spans="2:4" ht="15.6">
      <c r="B31" s="38" t="s">
        <v>68</v>
      </c>
      <c r="C31" s="36" t="s">
        <v>102</v>
      </c>
      <c r="D31" s="37">
        <v>1657.3007127886031</v>
      </c>
    </row>
    <row r="32" spans="2:4" ht="15.6">
      <c r="B32" s="38" t="s">
        <v>68</v>
      </c>
      <c r="C32" s="36" t="s">
        <v>103</v>
      </c>
      <c r="D32" s="37">
        <v>2637.2463744514307</v>
      </c>
    </row>
    <row r="33" spans="2:4" ht="15.6">
      <c r="B33" s="38" t="s">
        <v>69</v>
      </c>
      <c r="C33" s="36" t="s">
        <v>104</v>
      </c>
      <c r="D33" s="37">
        <v>0</v>
      </c>
    </row>
    <row r="34" spans="2:4" ht="15.6">
      <c r="B34" s="38" t="s">
        <v>69</v>
      </c>
      <c r="C34" s="36" t="s">
        <v>105</v>
      </c>
      <c r="D34" s="37">
        <v>0</v>
      </c>
    </row>
    <row r="35" spans="2:4" ht="15.6">
      <c r="B35" s="38" t="s">
        <v>69</v>
      </c>
      <c r="C35" s="36" t="s">
        <v>106</v>
      </c>
      <c r="D35" s="37">
        <v>0</v>
      </c>
    </row>
    <row r="36" spans="2:4" ht="15.6">
      <c r="B36" s="38" t="s">
        <v>74</v>
      </c>
      <c r="C36" s="36" t="s">
        <v>72</v>
      </c>
      <c r="D36" s="37">
        <v>1621.5481372049237</v>
      </c>
    </row>
    <row r="37" spans="2:4" ht="15.6">
      <c r="B37" s="38" t="s">
        <v>74</v>
      </c>
      <c r="C37" s="36" t="s">
        <v>73</v>
      </c>
      <c r="D37" s="37">
        <v>25992.881098146048</v>
      </c>
    </row>
    <row r="38" spans="2:4" ht="15.6">
      <c r="B38" s="38" t="s">
        <v>75</v>
      </c>
      <c r="C38" s="36" t="s">
        <v>107</v>
      </c>
      <c r="D38" s="37">
        <v>129303.46377176855</v>
      </c>
    </row>
    <row r="39" spans="2:4" ht="15.6">
      <c r="B39" s="38" t="s">
        <v>75</v>
      </c>
      <c r="C39" s="36" t="s">
        <v>108</v>
      </c>
      <c r="D39" s="37">
        <v>26125.902300572874</v>
      </c>
    </row>
    <row r="40" spans="2:4" ht="15.6">
      <c r="B40" s="38" t="s">
        <v>75</v>
      </c>
      <c r="C40" s="36" t="s">
        <v>109</v>
      </c>
      <c r="D40" s="37">
        <v>40515.274363935408</v>
      </c>
    </row>
    <row r="41" spans="2:4" ht="15.6">
      <c r="B41" s="38" t="s">
        <v>76</v>
      </c>
      <c r="C41" s="36" t="s">
        <v>110</v>
      </c>
      <c r="D41" s="37">
        <v>26862.388661936711</v>
      </c>
    </row>
    <row r="42" spans="2:4" ht="15.6">
      <c r="B42" s="38" t="s">
        <v>76</v>
      </c>
      <c r="C42" s="36" t="s">
        <v>111</v>
      </c>
      <c r="D42" s="37">
        <v>9911.7881140835561</v>
      </c>
    </row>
    <row r="43" spans="2:4" ht="15.6">
      <c r="B43" s="38" t="s">
        <v>76</v>
      </c>
      <c r="C43" s="36" t="s">
        <v>112</v>
      </c>
      <c r="D43" s="37">
        <v>5869.0760623101196</v>
      </c>
    </row>
    <row r="44" spans="2:4" ht="15.6">
      <c r="B44" s="35" t="s">
        <v>81</v>
      </c>
      <c r="C44" s="36" t="s">
        <v>79</v>
      </c>
      <c r="D44" s="41">
        <v>0</v>
      </c>
    </row>
    <row r="45" spans="2:4" ht="15.6">
      <c r="B45" s="35" t="s">
        <v>81</v>
      </c>
      <c r="C45" s="36" t="s">
        <v>80</v>
      </c>
      <c r="D45" s="41">
        <v>55.321212121212113</v>
      </c>
    </row>
    <row r="46" spans="2:4" ht="15.6">
      <c r="B46" s="35" t="s">
        <v>82</v>
      </c>
      <c r="C46" s="36" t="s">
        <v>113</v>
      </c>
      <c r="D46" s="37">
        <v>33361.23992202407</v>
      </c>
    </row>
    <row r="47" spans="2:4" ht="15.6">
      <c r="B47" s="35" t="s">
        <v>82</v>
      </c>
      <c r="C47" s="36" t="s">
        <v>114</v>
      </c>
      <c r="D47" s="37">
        <v>10453.001592988603</v>
      </c>
    </row>
    <row r="48" spans="2:4" ht="15.6">
      <c r="B48" s="35" t="s">
        <v>82</v>
      </c>
      <c r="C48" s="36" t="s">
        <v>115</v>
      </c>
      <c r="D48" s="37">
        <v>7736.3529209456328</v>
      </c>
    </row>
    <row r="49" spans="2:4" ht="15.6">
      <c r="B49" s="38" t="s">
        <v>83</v>
      </c>
      <c r="C49" s="36" t="s">
        <v>116</v>
      </c>
      <c r="D49" s="37">
        <v>5326.2971904233673</v>
      </c>
    </row>
    <row r="50" spans="2:4" ht="15.6">
      <c r="B50" s="38" t="s">
        <v>83</v>
      </c>
      <c r="C50" s="36" t="s">
        <v>117</v>
      </c>
      <c r="D50" s="37">
        <v>1598.9491039856748</v>
      </c>
    </row>
    <row r="51" spans="2:4" ht="15.6">
      <c r="B51" s="38" t="s">
        <v>83</v>
      </c>
      <c r="C51" s="36" t="s">
        <v>118</v>
      </c>
      <c r="D51" s="37">
        <v>2512.2056091650797</v>
      </c>
    </row>
    <row r="52" spans="2:4" ht="15.6">
      <c r="B52" s="38" t="s">
        <v>85</v>
      </c>
      <c r="C52" s="36" t="s">
        <v>86</v>
      </c>
      <c r="D52" s="37">
        <v>144.15653473273659</v>
      </c>
    </row>
    <row r="53" spans="2:4" ht="15.6">
      <c r="B53" s="38" t="s">
        <v>85</v>
      </c>
      <c r="C53" s="36" t="s">
        <v>87</v>
      </c>
      <c r="D53" s="37">
        <v>24871.073403361235</v>
      </c>
    </row>
    <row r="54" spans="2:4" ht="15.6">
      <c r="B54" s="42" t="s">
        <v>121</v>
      </c>
      <c r="C54" s="42"/>
      <c r="D54" s="43">
        <v>1643820.1730253478</v>
      </c>
    </row>
  </sheetData>
  <mergeCells count="1">
    <mergeCell ref="B2:C2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</vt:lpstr>
      <vt:lpstr>consumers &amp; MD for the year2025</vt:lpstr>
      <vt:lpstr>MWh for the year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SHAMBAVI MANMATHARAJAN</dc:creator>
  <cp:lastModifiedBy>RAVI  WIJAYAWARDHANA</cp:lastModifiedBy>
  <dcterms:created xsi:type="dcterms:W3CDTF">2024-12-04T06:49:20Z</dcterms:created>
  <dcterms:modified xsi:type="dcterms:W3CDTF">2025-05-29T09:37:35Z</dcterms:modified>
</cp:coreProperties>
</file>