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shukri108\Desktop\First Tariff Revision - 2025\Received\"/>
    </mc:Choice>
  </mc:AlternateContent>
  <xr:revisionPtr revIDLastSave="0" documentId="13_ncr:1_{A5B9DBB8-04C2-4D6B-8567-26391303F62C}" xr6:coauthVersionLast="47" xr6:coauthVersionMax="47" xr10:uidLastSave="{00000000-0000-0000-0000-000000000000}"/>
  <bookViews>
    <workbookView xWindow="-110" yWindow="-110" windowWidth="19420" windowHeight="10300" xr2:uid="{00000000-000D-0000-FFFF-FFFF00000000}"/>
  </bookViews>
  <sheets>
    <sheet name="Sheet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 i="2" l="1"/>
  <c r="E42" i="2"/>
  <c r="D42" i="2"/>
  <c r="D32" i="2"/>
  <c r="D19" i="2"/>
  <c r="E32" i="2"/>
  <c r="E19" i="2"/>
  <c r="E43" i="2" l="1"/>
  <c r="D43" i="2"/>
  <c r="C59" i="2"/>
  <c r="C57" i="2"/>
  <c r="C56" i="2"/>
  <c r="C54" i="2"/>
  <c r="C53" i="2"/>
  <c r="C62" i="2" l="1"/>
</calcChain>
</file>

<file path=xl/sharedStrings.xml><?xml version="1.0" encoding="utf-8"?>
<sst xmlns="http://schemas.openxmlformats.org/spreadsheetml/2006/main" count="85" uniqueCount="54">
  <si>
    <t>Actual CAPEX -2023</t>
  </si>
  <si>
    <t>CAPEX Description</t>
  </si>
  <si>
    <t>CAPEX Amount (LKR Million)</t>
  </si>
  <si>
    <t>Approved for 2023</t>
  </si>
  <si>
    <t>Actual 2023</t>
  </si>
  <si>
    <t>33 kV Overhead Distribution System</t>
  </si>
  <si>
    <t>4%-5%</t>
  </si>
  <si>
    <t>11 kV  UG  Distribution System</t>
  </si>
  <si>
    <t>11 kV  OH  Distribution System</t>
  </si>
  <si>
    <t>11 kV  Switches /LBS/Nu-Lec/LBC</t>
  </si>
  <si>
    <t>11 kV   Distribution Sub Stations</t>
  </si>
  <si>
    <t>11 kV   Bulk Sub Stations</t>
  </si>
  <si>
    <t>LV   OH  Distribution System</t>
  </si>
  <si>
    <t>Subtotal</t>
  </si>
  <si>
    <t xml:space="preserve">Land &amp; Land Improvements    </t>
  </si>
  <si>
    <t>Buildings</t>
  </si>
  <si>
    <t>Plant &amp; equip.</t>
  </si>
  <si>
    <t>25% -33 1/3%</t>
  </si>
  <si>
    <t>Mobile Equipment</t>
  </si>
  <si>
    <t>5%-20%</t>
  </si>
  <si>
    <t xml:space="preserve">Furniture and Fittings </t>
  </si>
  <si>
    <t>15%-33 1/3%</t>
  </si>
  <si>
    <t xml:space="preserve">Office Equipment                </t>
  </si>
  <si>
    <t xml:space="preserve">Computer Equipment             </t>
  </si>
  <si>
    <t>20%-33 1/3%</t>
  </si>
  <si>
    <t>Tools &amp; Equipment</t>
  </si>
  <si>
    <t>Survey Equipment</t>
  </si>
  <si>
    <t>Communication Equipment</t>
  </si>
  <si>
    <t>Consumer Contribution for new connection</t>
  </si>
  <si>
    <t>Consumer Service Lines</t>
  </si>
  <si>
    <t>Net CAPEX</t>
  </si>
  <si>
    <t>Actual OPEX-2023</t>
  </si>
  <si>
    <t>Description</t>
  </si>
  <si>
    <t>Amount (MLKR)</t>
  </si>
  <si>
    <t>Personal Expenses</t>
  </si>
  <si>
    <t>Material Cost</t>
  </si>
  <si>
    <t>Transport &amp; Communication Expenses</t>
  </si>
  <si>
    <t>Depreciation</t>
  </si>
  <si>
    <t>Other Expenses</t>
  </si>
  <si>
    <t>Finance Cost</t>
  </si>
  <si>
    <t>Non regulated business cost (If any)</t>
  </si>
  <si>
    <t>Etc.</t>
  </si>
  <si>
    <t>Total</t>
  </si>
  <si>
    <t>Accommodation Expenses</t>
  </si>
  <si>
    <t>-</t>
  </si>
  <si>
    <t>Annual Depreciation Rate (%)</t>
  </si>
  <si>
    <t>Motor Vehicles</t>
  </si>
  <si>
    <t>CWIP - Building</t>
  </si>
  <si>
    <t>Supply of infrastructure -  11 KV UG DISTRIBUTION SYS -ADB</t>
  </si>
  <si>
    <t>Supply of infrastructure -  33 KV UG DISTRIBUTION SYS -ADB</t>
  </si>
  <si>
    <t xml:space="preserve">Supply of infrastructure </t>
  </si>
  <si>
    <t>Supply of infrastructure - LV UG LINES</t>
  </si>
  <si>
    <t>Supply of infrastructure  - 11 KV SWITHES</t>
  </si>
  <si>
    <t>Note : ADB loan for the supply of infrastructure for the 33kV and 11kV UG Distribution System could not be obtained as planned. Consequently, it is not reflected in the actual parameters of the budget. Therefore, there is a significant difference in Approved and Actual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</si>
</sst>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0.0%"/>
  </numFmts>
  <fonts count="6" x14ac:knownFonts="1">
    <font>
      <sz val="11"/>
      <color theme="1"/>
      <name val="Calibri"/>
      <family val="2"/>
      <scheme val="minor"/>
    </font>
    <font>
      <sz val="11"/>
      <color theme="1"/>
      <name val="Calibri"/>
      <family val="2"/>
      <scheme val="minor"/>
    </font>
    <font>
      <sz val="11"/>
      <color theme="1"/>
      <name val="Times New Roman"/>
      <family val="1"/>
    </font>
    <font>
      <b/>
      <sz val="14"/>
      <color theme="1"/>
      <name val="Times New Roman"/>
      <family val="1"/>
    </font>
    <font>
      <b/>
      <sz val="11"/>
      <color theme="1"/>
      <name val="Times New Roman"/>
      <family val="1"/>
    </font>
    <font>
      <b/>
      <sz val="12"/>
      <color theme="1"/>
      <name val="Times New Roman"/>
      <family val="1"/>
    </font>
  </fonts>
  <fills count="4">
    <fill>
      <patternFill patternType="none"/>
    </fill>
    <fill>
      <patternFill patternType="gray125"/>
    </fill>
    <fill>
      <patternFill patternType="solid">
        <fgColor theme="7" tint="0.39997558519241921"/>
        <bgColor indexed="64"/>
      </patternFill>
    </fill>
    <fill>
      <patternFill patternType="solid">
        <fgColor theme="4"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4">
    <xf numFmtId="0" fontId="0" fillId="0" borderId="0" xfId="0"/>
    <xf numFmtId="0" fontId="2" fillId="0" borderId="0" xfId="0" applyFont="1"/>
    <xf numFmtId="0" fontId="3" fillId="2" borderId="0" xfId="0" applyFont="1" applyFill="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0" fontId="2" fillId="0" borderId="1" xfId="0" applyFont="1" applyBorder="1"/>
    <xf numFmtId="9" fontId="2" fillId="0" borderId="1" xfId="2" applyFont="1" applyBorder="1" applyAlignment="1">
      <alignment horizontal="right"/>
    </xf>
    <xf numFmtId="164" fontId="2" fillId="0" borderId="1" xfId="1" applyFont="1" applyFill="1" applyBorder="1"/>
    <xf numFmtId="164" fontId="4" fillId="0" borderId="1" xfId="1" applyFont="1" applyFill="1" applyBorder="1"/>
    <xf numFmtId="9" fontId="2" fillId="0" borderId="1" xfId="2" applyFont="1" applyBorder="1"/>
    <xf numFmtId="165" fontId="2" fillId="0" borderId="1" xfId="2" applyNumberFormat="1" applyFont="1" applyBorder="1"/>
    <xf numFmtId="0" fontId="4" fillId="0" borderId="1" xfId="0" applyFont="1" applyBorder="1" applyAlignment="1">
      <alignment horizontal="left"/>
    </xf>
    <xf numFmtId="164" fontId="2" fillId="0" borderId="1" xfId="1" applyFont="1" applyFill="1" applyBorder="1" applyAlignment="1">
      <alignment horizontal="right"/>
    </xf>
    <xf numFmtId="37" fontId="2" fillId="0" borderId="1" xfId="0" applyNumberFormat="1" applyFont="1" applyBorder="1"/>
    <xf numFmtId="164" fontId="4" fillId="0" borderId="4" xfId="0" applyNumberFormat="1" applyFont="1" applyBorder="1"/>
    <xf numFmtId="0" fontId="5" fillId="2" borderId="0" xfId="0" applyFont="1" applyFill="1"/>
    <xf numFmtId="164" fontId="2" fillId="0" borderId="1" xfId="0" applyNumberFormat="1" applyFont="1" applyBorder="1"/>
    <xf numFmtId="164" fontId="4" fillId="0" borderId="1" xfId="0" applyNumberFormat="1" applyFont="1" applyBorder="1"/>
    <xf numFmtId="164" fontId="2" fillId="0" borderId="1" xfId="0" applyNumberFormat="1" applyFont="1" applyBorder="1" applyAlignment="1">
      <alignment horizontal="right"/>
    </xf>
    <xf numFmtId="0" fontId="2" fillId="0" borderId="2" xfId="0" applyFont="1" applyBorder="1"/>
    <xf numFmtId="9" fontId="2" fillId="0" borderId="3" xfId="2" applyFont="1" applyBorder="1" applyAlignment="1">
      <alignment horizontal="right"/>
    </xf>
    <xf numFmtId="165" fontId="2" fillId="0" borderId="1" xfId="2" applyNumberFormat="1" applyFont="1" applyBorder="1" applyAlignment="1">
      <alignment horizontal="right"/>
    </xf>
    <xf numFmtId="0" fontId="2" fillId="3" borderId="1" xfId="0" applyFont="1" applyFill="1" applyBorder="1"/>
    <xf numFmtId="9" fontId="2" fillId="3" borderId="1" xfId="2" applyFont="1" applyFill="1" applyBorder="1" applyAlignment="1">
      <alignment horizontal="right"/>
    </xf>
    <xf numFmtId="164" fontId="2" fillId="3" borderId="1" xfId="1" applyFont="1" applyFill="1" applyBorder="1"/>
    <xf numFmtId="0" fontId="4" fillId="0" borderId="1" xfId="0" applyFont="1" applyBorder="1" applyAlignment="1">
      <alignment horizontal="center"/>
    </xf>
    <xf numFmtId="0" fontId="4" fillId="0" borderId="2" xfId="0" applyFont="1" applyBorder="1" applyAlignment="1">
      <alignment horizontal="left"/>
    </xf>
    <xf numFmtId="0" fontId="4" fillId="0" borderId="3" xfId="0" applyFont="1" applyBorder="1" applyAlignment="1">
      <alignment horizontal="left"/>
    </xf>
    <xf numFmtId="0" fontId="4" fillId="0" borderId="1" xfId="0" applyFont="1" applyBorder="1" applyAlignment="1">
      <alignment horizontal="left"/>
    </xf>
    <xf numFmtId="0" fontId="0" fillId="0" borderId="0" xfId="0" applyAlignment="1">
      <alignment horizontal="left" vertical="top"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43" fontId="0" fillId="0" borderId="0" xfId="0" applyNumberForma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BF5F1-1B2A-4B28-9FA5-9B0C80A3164C}">
  <dimension ref="B2:E64"/>
  <sheetViews>
    <sheetView tabSelected="1" topLeftCell="A47" workbookViewId="0">
      <selection activeCell="C64" sqref="C64"/>
    </sheetView>
  </sheetViews>
  <sheetFormatPr defaultRowHeight="14.5" x14ac:dyDescent="0.35"/>
  <cols>
    <col min="2" max="2" width="56.6328125" bestFit="1" customWidth="1"/>
    <col min="3" max="3" width="23" bestFit="1" customWidth="1"/>
    <col min="4" max="4" width="17.453125" bestFit="1" customWidth="1"/>
    <col min="5" max="5" width="13.54296875" customWidth="1"/>
  </cols>
  <sheetData>
    <row r="2" spans="2:5" x14ac:dyDescent="0.35">
      <c r="B2" s="1"/>
      <c r="C2" s="1"/>
      <c r="D2" s="1"/>
      <c r="E2" s="1"/>
    </row>
    <row r="3" spans="2:5" ht="17.5" x14ac:dyDescent="0.35">
      <c r="B3" s="2" t="s">
        <v>0</v>
      </c>
      <c r="C3" s="1"/>
      <c r="D3" s="1"/>
      <c r="E3" s="1"/>
    </row>
    <row r="4" spans="2:5" x14ac:dyDescent="0.35">
      <c r="B4" s="1"/>
      <c r="C4" s="1"/>
      <c r="D4" s="1"/>
      <c r="E4" s="1"/>
    </row>
    <row r="5" spans="2:5" x14ac:dyDescent="0.35">
      <c r="B5" s="1"/>
      <c r="C5" s="1"/>
      <c r="D5" s="1"/>
      <c r="E5" s="1"/>
    </row>
    <row r="6" spans="2:5" x14ac:dyDescent="0.35">
      <c r="B6" s="31" t="s">
        <v>1</v>
      </c>
      <c r="C6" s="32" t="s">
        <v>45</v>
      </c>
      <c r="D6" s="26" t="s">
        <v>2</v>
      </c>
      <c r="E6" s="26"/>
    </row>
    <row r="7" spans="2:5" x14ac:dyDescent="0.35">
      <c r="B7" s="31"/>
      <c r="C7" s="32"/>
      <c r="D7" s="5" t="s">
        <v>3</v>
      </c>
      <c r="E7" s="5" t="s">
        <v>4</v>
      </c>
    </row>
    <row r="8" spans="2:5" x14ac:dyDescent="0.35">
      <c r="B8" s="6" t="s">
        <v>5</v>
      </c>
      <c r="C8" s="7" t="s">
        <v>6</v>
      </c>
      <c r="D8" s="8">
        <v>0</v>
      </c>
      <c r="E8" s="8">
        <v>0.90883989999999992</v>
      </c>
    </row>
    <row r="9" spans="2:5" x14ac:dyDescent="0.35">
      <c r="B9" s="6" t="s">
        <v>7</v>
      </c>
      <c r="C9" s="7" t="s">
        <v>6</v>
      </c>
      <c r="D9" s="8">
        <v>53.1</v>
      </c>
      <c r="E9" s="8">
        <v>6.433175359999999</v>
      </c>
    </row>
    <row r="10" spans="2:5" x14ac:dyDescent="0.35">
      <c r="B10" s="6" t="s">
        <v>8</v>
      </c>
      <c r="C10" s="7" t="s">
        <v>6</v>
      </c>
      <c r="D10" s="8">
        <v>162.19999999999999</v>
      </c>
      <c r="E10" s="8">
        <v>67.55393703</v>
      </c>
    </row>
    <row r="11" spans="2:5" x14ac:dyDescent="0.35">
      <c r="B11" s="6" t="s">
        <v>9</v>
      </c>
      <c r="C11" s="7" t="s">
        <v>6</v>
      </c>
      <c r="D11" s="8">
        <v>49.3</v>
      </c>
      <c r="E11" s="8">
        <v>207.29078914999999</v>
      </c>
    </row>
    <row r="12" spans="2:5" x14ac:dyDescent="0.35">
      <c r="B12" s="6" t="s">
        <v>10</v>
      </c>
      <c r="C12" s="7" t="s">
        <v>6</v>
      </c>
      <c r="D12" s="8">
        <v>339.9</v>
      </c>
      <c r="E12" s="8">
        <v>128.42237202999999</v>
      </c>
    </row>
    <row r="13" spans="2:5" x14ac:dyDescent="0.35">
      <c r="B13" s="6" t="s">
        <v>11</v>
      </c>
      <c r="C13" s="7" t="s">
        <v>6</v>
      </c>
      <c r="D13" s="8">
        <v>7.4</v>
      </c>
      <c r="E13" s="8">
        <v>122.25072164000001</v>
      </c>
    </row>
    <row r="14" spans="2:5" x14ac:dyDescent="0.35">
      <c r="B14" s="6" t="s">
        <v>12</v>
      </c>
      <c r="C14" s="7" t="s">
        <v>6</v>
      </c>
      <c r="D14" s="8">
        <v>162.19999999999999</v>
      </c>
      <c r="E14" s="8">
        <v>256.71641690000001</v>
      </c>
    </row>
    <row r="15" spans="2:5" x14ac:dyDescent="0.35">
      <c r="B15" s="6" t="s">
        <v>51</v>
      </c>
      <c r="C15" s="7" t="s">
        <v>6</v>
      </c>
      <c r="D15" s="8">
        <v>0</v>
      </c>
      <c r="E15" s="8">
        <v>0</v>
      </c>
    </row>
    <row r="16" spans="2:5" x14ac:dyDescent="0.35">
      <c r="B16" s="6" t="s">
        <v>50</v>
      </c>
      <c r="C16" s="7" t="s">
        <v>6</v>
      </c>
      <c r="D16" s="8">
        <v>7.7</v>
      </c>
      <c r="E16" s="8">
        <v>1.1979767900000002</v>
      </c>
    </row>
    <row r="17" spans="2:5" x14ac:dyDescent="0.35">
      <c r="B17" s="23" t="s">
        <v>48</v>
      </c>
      <c r="C17" s="24" t="s">
        <v>6</v>
      </c>
      <c r="D17" s="25">
        <v>1832</v>
      </c>
      <c r="E17" s="25">
        <v>0</v>
      </c>
    </row>
    <row r="18" spans="2:5" x14ac:dyDescent="0.35">
      <c r="B18" s="23" t="s">
        <v>49</v>
      </c>
      <c r="C18" s="24" t="s">
        <v>6</v>
      </c>
      <c r="D18" s="25">
        <v>1039.8</v>
      </c>
      <c r="E18" s="25">
        <v>0</v>
      </c>
    </row>
    <row r="19" spans="2:5" x14ac:dyDescent="0.35">
      <c r="B19" s="27" t="s">
        <v>13</v>
      </c>
      <c r="C19" s="28"/>
      <c r="D19" s="9">
        <f>SUM(D8:D18)</f>
        <v>3653.6000000000004</v>
      </c>
      <c r="E19" s="9">
        <f>SUM(E8:E18)</f>
        <v>790.77422880000006</v>
      </c>
    </row>
    <row r="20" spans="2:5" x14ac:dyDescent="0.35">
      <c r="B20" s="6" t="s">
        <v>14</v>
      </c>
      <c r="C20" s="10"/>
      <c r="D20" s="8">
        <v>68.599999999999994</v>
      </c>
      <c r="E20" s="8">
        <v>210.66253488000007</v>
      </c>
    </row>
    <row r="21" spans="2:5" x14ac:dyDescent="0.35">
      <c r="B21" s="6" t="s">
        <v>15</v>
      </c>
      <c r="C21" s="11">
        <v>2.5000000000000001E-2</v>
      </c>
      <c r="D21" s="8">
        <v>995.8</v>
      </c>
      <c r="E21" s="8">
        <v>229.33558027000001</v>
      </c>
    </row>
    <row r="22" spans="2:5" x14ac:dyDescent="0.35">
      <c r="B22" s="6" t="s">
        <v>16</v>
      </c>
      <c r="C22" s="7" t="s">
        <v>17</v>
      </c>
      <c r="D22" s="8">
        <v>46.9</v>
      </c>
      <c r="E22" s="8">
        <v>477.67995142000001</v>
      </c>
    </row>
    <row r="23" spans="2:5" x14ac:dyDescent="0.35">
      <c r="B23" s="6" t="s">
        <v>46</v>
      </c>
      <c r="C23" s="22" t="s">
        <v>19</v>
      </c>
      <c r="D23" s="8">
        <v>177</v>
      </c>
      <c r="E23" s="8">
        <v>0</v>
      </c>
    </row>
    <row r="24" spans="2:5" x14ac:dyDescent="0.35">
      <c r="B24" s="6" t="s">
        <v>18</v>
      </c>
      <c r="C24" s="7" t="s">
        <v>19</v>
      </c>
      <c r="D24" s="8">
        <v>0</v>
      </c>
      <c r="E24" s="8">
        <v>0</v>
      </c>
    </row>
    <row r="25" spans="2:5" x14ac:dyDescent="0.35">
      <c r="B25" s="6" t="s">
        <v>25</v>
      </c>
      <c r="C25" s="7" t="s">
        <v>21</v>
      </c>
      <c r="D25" s="8">
        <v>80.099999999999994</v>
      </c>
      <c r="E25" s="8">
        <v>29.927070800000003</v>
      </c>
    </row>
    <row r="26" spans="2:5" x14ac:dyDescent="0.35">
      <c r="B26" s="6" t="s">
        <v>20</v>
      </c>
      <c r="C26" s="7" t="s">
        <v>21</v>
      </c>
      <c r="D26" s="8">
        <v>16.100000000000001</v>
      </c>
      <c r="E26" s="8">
        <v>41.441154649999994</v>
      </c>
    </row>
    <row r="27" spans="2:5" x14ac:dyDescent="0.35">
      <c r="B27" s="6" t="s">
        <v>22</v>
      </c>
      <c r="C27" s="7" t="s">
        <v>21</v>
      </c>
      <c r="D27" s="8">
        <v>16</v>
      </c>
      <c r="E27" s="8">
        <v>66.551131460000008</v>
      </c>
    </row>
    <row r="28" spans="2:5" x14ac:dyDescent="0.35">
      <c r="B28" s="6" t="s">
        <v>27</v>
      </c>
      <c r="C28" s="7" t="s">
        <v>21</v>
      </c>
      <c r="D28" s="8">
        <v>6.5</v>
      </c>
      <c r="E28" s="8">
        <v>0</v>
      </c>
    </row>
    <row r="29" spans="2:5" x14ac:dyDescent="0.35">
      <c r="B29" s="6" t="s">
        <v>23</v>
      </c>
      <c r="C29" s="7" t="s">
        <v>24</v>
      </c>
      <c r="D29" s="8">
        <v>120.1</v>
      </c>
      <c r="E29" s="8">
        <v>75.081200019999997</v>
      </c>
    </row>
    <row r="30" spans="2:5" x14ac:dyDescent="0.35">
      <c r="B30" s="20" t="s">
        <v>47</v>
      </c>
      <c r="C30" s="21"/>
      <c r="D30" s="8">
        <v>25</v>
      </c>
      <c r="E30" s="8">
        <v>0</v>
      </c>
    </row>
    <row r="31" spans="2:5" x14ac:dyDescent="0.35">
      <c r="B31" s="6" t="s">
        <v>26</v>
      </c>
      <c r="C31" s="7" t="s">
        <v>21</v>
      </c>
      <c r="D31" s="8">
        <v>0</v>
      </c>
      <c r="E31" s="8">
        <v>4.3014999999999999</v>
      </c>
    </row>
    <row r="32" spans="2:5" x14ac:dyDescent="0.35">
      <c r="B32" s="27" t="s">
        <v>13</v>
      </c>
      <c r="C32" s="28"/>
      <c r="D32" s="9">
        <f>SUM(D20:D30)</f>
        <v>1552.0999999999997</v>
      </c>
      <c r="E32" s="9">
        <f>SUM(E20:E30)</f>
        <v>1130.6786235000002</v>
      </c>
    </row>
    <row r="33" spans="2:5" x14ac:dyDescent="0.35">
      <c r="B33" s="29" t="s">
        <v>28</v>
      </c>
      <c r="C33" s="29"/>
      <c r="D33" s="29"/>
      <c r="E33" s="29"/>
    </row>
    <row r="34" spans="2:5" x14ac:dyDescent="0.35">
      <c r="B34" s="6" t="s">
        <v>7</v>
      </c>
      <c r="C34" s="7" t="s">
        <v>6</v>
      </c>
      <c r="D34" s="13">
        <v>31.2</v>
      </c>
      <c r="E34" s="13">
        <v>3.4390000000000001</v>
      </c>
    </row>
    <row r="35" spans="2:5" x14ac:dyDescent="0.35">
      <c r="B35" s="6" t="s">
        <v>8</v>
      </c>
      <c r="C35" s="7" t="s">
        <v>6</v>
      </c>
      <c r="D35" s="13">
        <v>43.7</v>
      </c>
      <c r="E35" s="13">
        <v>9.9580000000000002</v>
      </c>
    </row>
    <row r="36" spans="2:5" x14ac:dyDescent="0.35">
      <c r="B36" s="6" t="s">
        <v>52</v>
      </c>
      <c r="C36" s="7" t="s">
        <v>6</v>
      </c>
      <c r="D36" s="13">
        <v>1.4</v>
      </c>
      <c r="E36" s="13">
        <v>0</v>
      </c>
    </row>
    <row r="37" spans="2:5" x14ac:dyDescent="0.35">
      <c r="B37" s="6" t="s">
        <v>52</v>
      </c>
      <c r="C37" s="7" t="s">
        <v>6</v>
      </c>
      <c r="D37" s="13">
        <v>6.4</v>
      </c>
      <c r="E37" s="13">
        <v>0</v>
      </c>
    </row>
    <row r="38" spans="2:5" x14ac:dyDescent="0.35">
      <c r="B38" s="6" t="s">
        <v>10</v>
      </c>
      <c r="C38" s="7" t="s">
        <v>6</v>
      </c>
      <c r="D38" s="13">
        <v>21.9</v>
      </c>
      <c r="E38" s="13">
        <v>65.465999999999994</v>
      </c>
    </row>
    <row r="39" spans="2:5" x14ac:dyDescent="0.35">
      <c r="B39" s="6" t="s">
        <v>11</v>
      </c>
      <c r="C39" s="7" t="s">
        <v>6</v>
      </c>
      <c r="D39" s="13">
        <v>185.5</v>
      </c>
      <c r="E39" s="13">
        <v>169.77582587000001</v>
      </c>
    </row>
    <row r="40" spans="2:5" x14ac:dyDescent="0.35">
      <c r="B40" s="6" t="s">
        <v>12</v>
      </c>
      <c r="C40" s="7" t="s">
        <v>6</v>
      </c>
      <c r="D40" s="13">
        <v>9.3000000000000007</v>
      </c>
      <c r="E40" s="13">
        <v>15.928000000000001</v>
      </c>
    </row>
    <row r="41" spans="2:5" x14ac:dyDescent="0.35">
      <c r="B41" s="14" t="s">
        <v>29</v>
      </c>
      <c r="C41" s="7" t="s">
        <v>6</v>
      </c>
      <c r="D41" s="8">
        <v>359.2</v>
      </c>
      <c r="E41" s="8">
        <v>884.61803810999993</v>
      </c>
    </row>
    <row r="42" spans="2:5" x14ac:dyDescent="0.35">
      <c r="B42" s="29" t="s">
        <v>13</v>
      </c>
      <c r="C42" s="29"/>
      <c r="D42" s="9">
        <f>SUM(D34:D41)</f>
        <v>658.6</v>
      </c>
      <c r="E42" s="9">
        <f>SUM(E34:E41)</f>
        <v>1149.18486398</v>
      </c>
    </row>
    <row r="43" spans="2:5" ht="15" thickBot="1" x14ac:dyDescent="0.4">
      <c r="B43" s="29" t="s">
        <v>30</v>
      </c>
      <c r="C43" s="29"/>
      <c r="D43" s="15">
        <f>+D42+D32+D19</f>
        <v>5864.3</v>
      </c>
      <c r="E43" s="15">
        <f>+E42+E32+E19</f>
        <v>3070.6377162799999</v>
      </c>
    </row>
    <row r="44" spans="2:5" ht="15" thickTop="1" x14ac:dyDescent="0.35">
      <c r="B44" s="1"/>
      <c r="C44" s="1"/>
      <c r="D44" s="1"/>
      <c r="E44" s="1"/>
    </row>
    <row r="45" spans="2:5" x14ac:dyDescent="0.35">
      <c r="B45" s="30" t="s">
        <v>53</v>
      </c>
      <c r="C45" s="30"/>
    </row>
    <row r="46" spans="2:5" x14ac:dyDescent="0.35">
      <c r="B46" s="30"/>
      <c r="C46" s="30"/>
    </row>
    <row r="47" spans="2:5" x14ac:dyDescent="0.35">
      <c r="B47" s="30"/>
      <c r="C47" s="30"/>
    </row>
    <row r="48" spans="2:5" x14ac:dyDescent="0.35">
      <c r="B48" s="1"/>
      <c r="C48" s="1"/>
      <c r="D48" s="1"/>
      <c r="E48" s="1"/>
    </row>
    <row r="49" spans="2:5" x14ac:dyDescent="0.35">
      <c r="B49" s="1"/>
      <c r="C49" s="1"/>
      <c r="D49" s="1"/>
      <c r="E49" s="1"/>
    </row>
    <row r="50" spans="2:5" ht="15.5" x14ac:dyDescent="0.35">
      <c r="B50" s="16" t="s">
        <v>31</v>
      </c>
      <c r="C50" s="1"/>
      <c r="D50" s="1"/>
      <c r="E50" s="1"/>
    </row>
    <row r="51" spans="2:5" x14ac:dyDescent="0.35">
      <c r="B51" s="1"/>
      <c r="C51" s="1"/>
      <c r="D51" s="1"/>
      <c r="E51" s="1"/>
    </row>
    <row r="52" spans="2:5" ht="24" customHeight="1" x14ac:dyDescent="0.35">
      <c r="B52" s="3" t="s">
        <v>32</v>
      </c>
      <c r="C52" s="4" t="s">
        <v>33</v>
      </c>
      <c r="D52" s="1"/>
      <c r="E52" s="1"/>
    </row>
    <row r="53" spans="2:5" x14ac:dyDescent="0.35">
      <c r="B53" s="6" t="s">
        <v>34</v>
      </c>
      <c r="C53" s="17">
        <f>4950644810.29/1000000</f>
        <v>4950.6448102900004</v>
      </c>
      <c r="D53" s="1"/>
      <c r="E53" s="1"/>
    </row>
    <row r="54" spans="2:5" x14ac:dyDescent="0.35">
      <c r="B54" s="6" t="s">
        <v>35</v>
      </c>
      <c r="C54" s="17">
        <f>4258762955.12/1000000</f>
        <v>4258.7629551199998</v>
      </c>
      <c r="D54" s="1"/>
      <c r="E54" s="1"/>
    </row>
    <row r="55" spans="2:5" x14ac:dyDescent="0.35">
      <c r="B55" s="6" t="s">
        <v>43</v>
      </c>
      <c r="C55" s="17">
        <v>0</v>
      </c>
      <c r="D55" s="1"/>
      <c r="E55" s="1"/>
    </row>
    <row r="56" spans="2:5" x14ac:dyDescent="0.35">
      <c r="B56" s="6" t="s">
        <v>36</v>
      </c>
      <c r="C56" s="17">
        <f>114027714.95/1000000</f>
        <v>114.02771495</v>
      </c>
      <c r="D56" s="1"/>
      <c r="E56" s="1"/>
    </row>
    <row r="57" spans="2:5" x14ac:dyDescent="0.35">
      <c r="B57" s="6" t="s">
        <v>37</v>
      </c>
      <c r="C57" s="17">
        <f>966907709.89/1000000</f>
        <v>966.90770988999998</v>
      </c>
      <c r="D57" s="1"/>
      <c r="E57" s="1"/>
    </row>
    <row r="58" spans="2:5" x14ac:dyDescent="0.35">
      <c r="B58" s="6" t="s">
        <v>38</v>
      </c>
      <c r="C58" s="17">
        <v>0</v>
      </c>
      <c r="D58" s="1"/>
      <c r="E58" s="1"/>
    </row>
    <row r="59" spans="2:5" x14ac:dyDescent="0.35">
      <c r="B59" s="6" t="s">
        <v>39</v>
      </c>
      <c r="C59" s="17">
        <f>139384365.64/1000000</f>
        <v>139.38436564</v>
      </c>
      <c r="D59" s="1"/>
      <c r="E59" s="1"/>
    </row>
    <row r="60" spans="2:5" x14ac:dyDescent="0.35">
      <c r="B60" s="6" t="s">
        <v>40</v>
      </c>
      <c r="C60" s="19" t="s">
        <v>44</v>
      </c>
      <c r="D60" s="1"/>
      <c r="E60" s="1"/>
    </row>
    <row r="61" spans="2:5" x14ac:dyDescent="0.35">
      <c r="B61" s="6" t="s">
        <v>41</v>
      </c>
      <c r="C61" s="17">
        <v>0</v>
      </c>
      <c r="D61" s="1"/>
      <c r="E61" s="1"/>
    </row>
    <row r="62" spans="2:5" x14ac:dyDescent="0.35">
      <c r="B62" s="12" t="s">
        <v>42</v>
      </c>
      <c r="C62" s="18">
        <f>SUM(C53:C61)</f>
        <v>10429.72755589</v>
      </c>
      <c r="D62" s="1"/>
      <c r="E62" s="1"/>
    </row>
    <row r="64" spans="2:5" x14ac:dyDescent="0.35">
      <c r="C64" s="33">
        <f>C62-C57</f>
        <v>9462.8198460000003</v>
      </c>
    </row>
  </sheetData>
  <mergeCells count="9">
    <mergeCell ref="D6:E6"/>
    <mergeCell ref="B19:C19"/>
    <mergeCell ref="B32:C32"/>
    <mergeCell ref="B33:E33"/>
    <mergeCell ref="B45:C47"/>
    <mergeCell ref="B42:C42"/>
    <mergeCell ref="B43:C43"/>
    <mergeCell ref="B6:B7"/>
    <mergeCell ref="C6: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CHASIKA JAYAMINI</dc:creator>
  <cp:lastModifiedBy>Shukri Mohamed</cp:lastModifiedBy>
  <dcterms:created xsi:type="dcterms:W3CDTF">2015-06-05T18:17:20Z</dcterms:created>
  <dcterms:modified xsi:type="dcterms:W3CDTF">2024-12-24T11:01:52Z</dcterms:modified>
</cp:coreProperties>
</file>