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ASARANGI\PUCSL DATA WITH CAPEX 2024\"/>
    </mc:Choice>
  </mc:AlternateContent>
  <xr:revisionPtr revIDLastSave="0" documentId="13_ncr:1_{83BE2C24-A314-4BFB-BEE0-7093D1737CDF}" xr6:coauthVersionLast="47" xr6:coauthVersionMax="47" xr10:uidLastSave="{00000000-0000-0000-0000-000000000000}"/>
  <bookViews>
    <workbookView xWindow="-108" yWindow="-108" windowWidth="23256" windowHeight="12456" xr2:uid="{95BF2C79-0833-41DA-82FA-7FD1299ECDE1}"/>
  </bookViews>
  <sheets>
    <sheet name="Sheet1" sheetId="1" r:id="rId1"/>
  </sheets>
  <definedNames>
    <definedName name="_xlnm.Print_Area" localSheetId="0">Sheet1!$A$1:$D$23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 s="1"/>
  <c r="B12" i="1"/>
  <c r="B11" i="1"/>
  <c r="B19" i="1"/>
  <c r="B18" i="1"/>
  <c r="B17" i="1"/>
  <c r="B16" i="1"/>
  <c r="B15" i="1"/>
  <c r="B10" i="1"/>
  <c r="B7" i="1"/>
  <c r="B6" i="1"/>
  <c r="D6" i="1" l="1"/>
  <c r="C19" i="1"/>
  <c r="C18" i="1"/>
  <c r="C12" i="1"/>
  <c r="C16" i="1"/>
  <c r="D7" i="1" l="1"/>
  <c r="D22" i="1"/>
  <c r="D15" i="1"/>
  <c r="C20" i="1"/>
  <c r="C23" i="1" s="1"/>
  <c r="D20" i="1" l="1"/>
  <c r="D23" i="1" s="1"/>
</calcChain>
</file>

<file path=xl/sharedStrings.xml><?xml version="1.0" encoding="utf-8"?>
<sst xmlns="http://schemas.openxmlformats.org/spreadsheetml/2006/main" count="24" uniqueCount="24">
  <si>
    <t>CAPEX  Description</t>
  </si>
  <si>
    <t>Annual Depreciation Rate %</t>
  </si>
  <si>
    <t>CPEX Amount (LKR Million)</t>
  </si>
  <si>
    <t>Approved for 2023</t>
  </si>
  <si>
    <t>Actual for 2023</t>
  </si>
  <si>
    <t>MV Development Plan</t>
  </si>
  <si>
    <t>LV ABC Conversion</t>
  </si>
  <si>
    <t>Augmentation of Primary Substations</t>
  </si>
  <si>
    <t>LV Development Plan (SYA)</t>
  </si>
  <si>
    <t xml:space="preserve">Loss Reduction </t>
  </si>
  <si>
    <t>Capital cost requirement for impementing digital transformation road map</t>
  </si>
  <si>
    <t>Capital cost requirement for impementing power quality</t>
  </si>
  <si>
    <t>Capital cost requirement for impementing customer service performance standards</t>
  </si>
  <si>
    <t>Buildings</t>
  </si>
  <si>
    <t>Motor Vehicle</t>
  </si>
  <si>
    <t>Office Equipment</t>
  </si>
  <si>
    <t>Computer &amp; IT related equipment</t>
  </si>
  <si>
    <t>Office Furniture, Machinery &amp; Tools</t>
  </si>
  <si>
    <t>Total</t>
  </si>
  <si>
    <t>Customer Contribution for New Connection</t>
  </si>
  <si>
    <t>Sub Total</t>
  </si>
  <si>
    <t>Net CAPEX</t>
  </si>
  <si>
    <t>SESRIP Project/Port City/ Other</t>
  </si>
  <si>
    <t>2023 CAPEX Information  for Electricity Tarrif Revesion 2025 - Distribution Division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</si>
</sst>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/>
    <xf numFmtId="0" fontId="3" fillId="0" borderId="1" xfId="0" applyFont="1" applyFill="1" applyBorder="1"/>
    <xf numFmtId="0" fontId="2" fillId="0" borderId="7" xfId="0" applyFont="1" applyFill="1" applyBorder="1"/>
    <xf numFmtId="0" fontId="3" fillId="0" borderId="1" xfId="0" applyFont="1" applyBorder="1"/>
    <xf numFmtId="0" fontId="2" fillId="0" borderId="7" xfId="0" applyFont="1" applyBorder="1"/>
    <xf numFmtId="0" fontId="3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0" fontId="3" fillId="0" borderId="12" xfId="0" applyFont="1" applyBorder="1" applyAlignment="1">
      <alignment horizontal="center" vertical="center"/>
    </xf>
    <xf numFmtId="9" fontId="2" fillId="0" borderId="5" xfId="2" applyFont="1" applyBorder="1"/>
    <xf numFmtId="43" fontId="2" fillId="0" borderId="5" xfId="1" applyFont="1" applyBorder="1"/>
    <xf numFmtId="1" fontId="2" fillId="0" borderId="5" xfId="0" applyNumberFormat="1" applyFont="1" applyBorder="1"/>
    <xf numFmtId="1" fontId="2" fillId="0" borderId="11" xfId="0" applyNumberFormat="1" applyFont="1" applyBorder="1"/>
    <xf numFmtId="0" fontId="4" fillId="0" borderId="0" xfId="0" applyFont="1"/>
    <xf numFmtId="167" fontId="2" fillId="0" borderId="5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13C6-2D24-45EC-BDD1-8B41887202A3}">
  <dimension ref="A1:D23"/>
  <sheetViews>
    <sheetView tabSelected="1" workbookViewId="0">
      <selection activeCell="E11" sqref="E11"/>
    </sheetView>
  </sheetViews>
  <sheetFormatPr defaultRowHeight="14.4" x14ac:dyDescent="0.3"/>
  <cols>
    <col min="1" max="1" width="37.109375" bestFit="1" customWidth="1"/>
    <col min="2" max="2" width="13.5546875" customWidth="1"/>
    <col min="3" max="3" width="17.21875" customWidth="1"/>
    <col min="4" max="4" width="15.21875" customWidth="1"/>
  </cols>
  <sheetData>
    <row r="1" spans="1:4" ht="15.6" x14ac:dyDescent="0.3">
      <c r="A1" s="24" t="s">
        <v>23</v>
      </c>
    </row>
    <row r="2" spans="1:4" ht="15" thickBot="1" x14ac:dyDescent="0.35"/>
    <row r="3" spans="1:4" ht="29.4" customHeight="1" thickBot="1" x14ac:dyDescent="0.35">
      <c r="A3" s="2" t="s">
        <v>0</v>
      </c>
      <c r="B3" s="2" t="s">
        <v>1</v>
      </c>
      <c r="C3" s="15" t="s">
        <v>2</v>
      </c>
      <c r="D3" s="19"/>
    </row>
    <row r="4" spans="1:4" ht="19.8" customHeight="1" x14ac:dyDescent="0.3">
      <c r="A4" s="3"/>
      <c r="B4" s="3"/>
      <c r="C4" s="16" t="s">
        <v>3</v>
      </c>
      <c r="D4" s="16" t="s">
        <v>4</v>
      </c>
    </row>
    <row r="5" spans="1:4" x14ac:dyDescent="0.3">
      <c r="A5" s="4"/>
      <c r="B5" s="4"/>
      <c r="C5" s="17"/>
      <c r="D5" s="17"/>
    </row>
    <row r="6" spans="1:4" ht="16.8" customHeight="1" x14ac:dyDescent="0.3">
      <c r="A6" s="4" t="s">
        <v>8</v>
      </c>
      <c r="B6" s="20">
        <f>1/35</f>
        <v>2.8571428571428571E-2</v>
      </c>
      <c r="C6" s="4">
        <v>6050</v>
      </c>
      <c r="D6" s="22">
        <f>1949+1655+2587+189+55+18+351-32.5+3</f>
        <v>6774.5</v>
      </c>
    </row>
    <row r="7" spans="1:4" ht="16.8" customHeight="1" x14ac:dyDescent="0.3">
      <c r="A7" s="4" t="s">
        <v>5</v>
      </c>
      <c r="B7" s="20">
        <f>1/35</f>
        <v>2.8571428571428571E-2</v>
      </c>
      <c r="C7" s="4">
        <v>1350</v>
      </c>
      <c r="D7" s="22">
        <f>594+118-32.5</f>
        <v>679.5</v>
      </c>
    </row>
    <row r="8" spans="1:4" ht="16.8" customHeight="1" x14ac:dyDescent="0.3">
      <c r="A8" s="4" t="s">
        <v>6</v>
      </c>
      <c r="B8" s="21">
        <v>0</v>
      </c>
      <c r="C8" s="21">
        <v>0</v>
      </c>
      <c r="D8" s="21">
        <v>0</v>
      </c>
    </row>
    <row r="9" spans="1:4" ht="16.8" customHeight="1" x14ac:dyDescent="0.3">
      <c r="A9" s="4" t="s">
        <v>7</v>
      </c>
      <c r="B9" s="21">
        <v>0</v>
      </c>
      <c r="C9" s="21">
        <v>0</v>
      </c>
      <c r="D9" s="21">
        <v>0</v>
      </c>
    </row>
    <row r="10" spans="1:4" ht="16.8" customHeight="1" x14ac:dyDescent="0.3">
      <c r="A10" s="4" t="s">
        <v>9</v>
      </c>
      <c r="B10" s="20">
        <f>1/35</f>
        <v>2.8571428571428571E-2</v>
      </c>
      <c r="C10" s="4">
        <v>265</v>
      </c>
      <c r="D10" s="22">
        <v>58</v>
      </c>
    </row>
    <row r="11" spans="1:4" ht="20.399999999999999" customHeight="1" x14ac:dyDescent="0.3">
      <c r="A11" s="5" t="s">
        <v>22</v>
      </c>
      <c r="B11" s="20">
        <f t="shared" ref="B11:B12" si="0">1/35</f>
        <v>2.8571428571428571E-2</v>
      </c>
      <c r="C11" s="4">
        <v>683</v>
      </c>
      <c r="D11" s="25">
        <v>351.9</v>
      </c>
    </row>
    <row r="12" spans="1:4" ht="30" customHeight="1" x14ac:dyDescent="0.3">
      <c r="A12" s="6" t="s">
        <v>10</v>
      </c>
      <c r="B12" s="20">
        <f t="shared" si="0"/>
        <v>2.8571428571428571E-2</v>
      </c>
      <c r="C12" s="4">
        <f>15+20</f>
        <v>35</v>
      </c>
      <c r="D12" s="21">
        <v>0</v>
      </c>
    </row>
    <row r="13" spans="1:4" ht="30" customHeight="1" x14ac:dyDescent="0.3">
      <c r="A13" s="6" t="s">
        <v>11</v>
      </c>
      <c r="B13" s="21">
        <v>0</v>
      </c>
      <c r="C13" s="21">
        <v>0</v>
      </c>
      <c r="D13" s="21">
        <v>0</v>
      </c>
    </row>
    <row r="14" spans="1:4" ht="28.2" customHeight="1" x14ac:dyDescent="0.3">
      <c r="A14" s="6" t="s">
        <v>12</v>
      </c>
      <c r="B14" s="21">
        <v>0</v>
      </c>
      <c r="C14" s="21">
        <v>0</v>
      </c>
      <c r="D14" s="21">
        <v>0</v>
      </c>
    </row>
    <row r="15" spans="1:4" ht="16.8" customHeight="1" x14ac:dyDescent="0.3">
      <c r="A15" s="4" t="s">
        <v>13</v>
      </c>
      <c r="B15" s="20">
        <f>1/40</f>
        <v>2.5000000000000001E-2</v>
      </c>
      <c r="C15" s="4">
        <v>15</v>
      </c>
      <c r="D15" s="22">
        <f>2+32</f>
        <v>34</v>
      </c>
    </row>
    <row r="16" spans="1:4" ht="16.8" customHeight="1" x14ac:dyDescent="0.3">
      <c r="A16" s="4" t="s">
        <v>14</v>
      </c>
      <c r="B16" s="20">
        <f>1/15</f>
        <v>6.6666666666666666E-2</v>
      </c>
      <c r="C16" s="4">
        <f>19+17</f>
        <v>36</v>
      </c>
      <c r="D16" s="21">
        <v>0</v>
      </c>
    </row>
    <row r="17" spans="1:4" ht="16.8" customHeight="1" x14ac:dyDescent="0.3">
      <c r="A17" s="4" t="s">
        <v>15</v>
      </c>
      <c r="B17" s="20">
        <f>1/5</f>
        <v>0.2</v>
      </c>
      <c r="C17" s="4">
        <v>32</v>
      </c>
      <c r="D17" s="22">
        <v>3</v>
      </c>
    </row>
    <row r="18" spans="1:4" ht="16.8" customHeight="1" x14ac:dyDescent="0.3">
      <c r="A18" s="5" t="s">
        <v>16</v>
      </c>
      <c r="B18" s="20">
        <f>1/5</f>
        <v>0.2</v>
      </c>
      <c r="C18" s="4">
        <f>39+7</f>
        <v>46</v>
      </c>
      <c r="D18" s="22">
        <v>4</v>
      </c>
    </row>
    <row r="19" spans="1:4" ht="16.8" customHeight="1" thickBot="1" x14ac:dyDescent="0.35">
      <c r="A19" s="7" t="s">
        <v>17</v>
      </c>
      <c r="B19" s="20">
        <f>1/5</f>
        <v>0.2</v>
      </c>
      <c r="C19" s="18">
        <f>21+64+18+20</f>
        <v>123</v>
      </c>
      <c r="D19" s="23">
        <v>58</v>
      </c>
    </row>
    <row r="20" spans="1:4" ht="16.8" customHeight="1" thickBot="1" x14ac:dyDescent="0.35">
      <c r="A20" s="8" t="s">
        <v>18</v>
      </c>
      <c r="B20" s="10"/>
      <c r="C20" s="12">
        <f>SUM(C5:C19)</f>
        <v>8635</v>
      </c>
      <c r="D20" s="10">
        <f>SUM(D5:D19)</f>
        <v>7962.9</v>
      </c>
    </row>
    <row r="21" spans="1:4" ht="16.8" customHeight="1" thickBot="1" x14ac:dyDescent="0.35">
      <c r="A21" s="9" t="s">
        <v>19</v>
      </c>
      <c r="B21" s="11"/>
      <c r="C21" s="13">
        <f>2210+1925</f>
        <v>4135</v>
      </c>
      <c r="D21" s="14">
        <v>2430</v>
      </c>
    </row>
    <row r="22" spans="1:4" ht="16.8" customHeight="1" thickBot="1" x14ac:dyDescent="0.35">
      <c r="A22" s="8" t="s">
        <v>20</v>
      </c>
      <c r="B22" s="10"/>
      <c r="C22" s="1">
        <f>SUM(C21)</f>
        <v>4135</v>
      </c>
      <c r="D22" s="1">
        <f>SUM(D21)</f>
        <v>2430</v>
      </c>
    </row>
    <row r="23" spans="1:4" ht="16.8" customHeight="1" thickBot="1" x14ac:dyDescent="0.35">
      <c r="A23" s="8" t="s">
        <v>21</v>
      </c>
      <c r="B23" s="10"/>
      <c r="C23" s="1">
        <f>C20-C22</f>
        <v>4500</v>
      </c>
      <c r="D23" s="1">
        <f>D20-D22</f>
        <v>5532.9</v>
      </c>
    </row>
  </sheetData>
  <mergeCells count="3">
    <mergeCell ref="C3:D3"/>
    <mergeCell ref="B3:B4"/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 DD1 Office</dc:creator>
  <cp:lastModifiedBy>AFM DD1 Office</cp:lastModifiedBy>
  <cp:lastPrinted>2024-12-11T05:34:06Z</cp:lastPrinted>
  <dcterms:created xsi:type="dcterms:W3CDTF">2024-12-11T03:03:24Z</dcterms:created>
  <dcterms:modified xsi:type="dcterms:W3CDTF">2024-12-11T06:41:51Z</dcterms:modified>
</cp:coreProperties>
</file>