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ukri108\Desktop\DL Sales Forecast in May 23 &amp; Revenue\"/>
    </mc:Choice>
  </mc:AlternateContent>
  <xr:revisionPtr revIDLastSave="0" documentId="13_ncr:1_{2703A156-50E2-4562-8D0E-F706AB6A8B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E96" i="1" l="1"/>
  <c r="F96" i="1"/>
  <c r="G96" i="1"/>
  <c r="H96" i="1"/>
  <c r="D96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4" i="1"/>
  <c r="I5" i="1"/>
  <c r="I6" i="1"/>
  <c r="I7" i="1"/>
  <c r="I8" i="1"/>
  <c r="I9" i="1"/>
  <c r="I10" i="1"/>
  <c r="I11" i="1"/>
  <c r="I12" i="1"/>
  <c r="I13" i="1"/>
  <c r="I14" i="1"/>
  <c r="I15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6" i="1"/>
  <c r="I37" i="1"/>
  <c r="I38" i="1"/>
  <c r="I39" i="1"/>
  <c r="I41" i="1"/>
  <c r="I42" i="1"/>
  <c r="I43" i="1"/>
  <c r="I44" i="1"/>
  <c r="I47" i="1"/>
  <c r="I48" i="1"/>
  <c r="I49" i="1"/>
  <c r="I50" i="1"/>
  <c r="I52" i="1"/>
  <c r="I53" i="1"/>
  <c r="I54" i="1"/>
  <c r="I55" i="1"/>
  <c r="I57" i="1"/>
  <c r="I58" i="1"/>
  <c r="I59" i="1"/>
  <c r="I60" i="1"/>
  <c r="I63" i="1"/>
  <c r="I64" i="1"/>
  <c r="I65" i="1"/>
  <c r="I66" i="1"/>
  <c r="I68" i="1"/>
  <c r="I69" i="1"/>
  <c r="I70" i="1"/>
  <c r="I71" i="1"/>
  <c r="I73" i="1"/>
  <c r="I74" i="1"/>
  <c r="I75" i="1"/>
  <c r="I76" i="1"/>
  <c r="I79" i="1"/>
  <c r="I80" i="1"/>
  <c r="I81" i="1"/>
  <c r="I82" i="1"/>
  <c r="I84" i="1"/>
  <c r="I85" i="1"/>
  <c r="I86" i="1"/>
  <c r="I87" i="1"/>
  <c r="I89" i="1"/>
  <c r="I90" i="1"/>
  <c r="I91" i="1"/>
  <c r="I92" i="1"/>
  <c r="I95" i="1"/>
  <c r="I4" i="1"/>
  <c r="Z93" i="1"/>
  <c r="Y93" i="1"/>
  <c r="X93" i="1"/>
  <c r="W93" i="1"/>
  <c r="V93" i="1"/>
  <c r="U93" i="1"/>
  <c r="Q93" i="1"/>
  <c r="P93" i="1"/>
  <c r="O93" i="1"/>
  <c r="N93" i="1"/>
  <c r="M93" i="1"/>
  <c r="L93" i="1"/>
  <c r="H93" i="1"/>
  <c r="G93" i="1"/>
  <c r="F93" i="1"/>
  <c r="E93" i="1"/>
  <c r="D93" i="1"/>
  <c r="C93" i="1"/>
  <c r="I93" i="1" s="1"/>
  <c r="Z88" i="1"/>
  <c r="Y88" i="1"/>
  <c r="X88" i="1"/>
  <c r="W88" i="1"/>
  <c r="V88" i="1"/>
  <c r="U88" i="1"/>
  <c r="Q88" i="1"/>
  <c r="P88" i="1"/>
  <c r="O88" i="1"/>
  <c r="N88" i="1"/>
  <c r="M88" i="1"/>
  <c r="L88" i="1"/>
  <c r="H88" i="1"/>
  <c r="G88" i="1"/>
  <c r="F88" i="1"/>
  <c r="E88" i="1"/>
  <c r="I88" i="1" s="1"/>
  <c r="D88" i="1"/>
  <c r="C88" i="1"/>
  <c r="H83" i="1"/>
  <c r="G83" i="1"/>
  <c r="F83" i="1"/>
  <c r="E83" i="1"/>
  <c r="D83" i="1"/>
  <c r="C83" i="1"/>
  <c r="I83" i="1" s="1"/>
  <c r="Z82" i="1"/>
  <c r="Y82" i="1"/>
  <c r="X82" i="1"/>
  <c r="W82" i="1"/>
  <c r="V82" i="1"/>
  <c r="U82" i="1"/>
  <c r="Z81" i="1"/>
  <c r="Y81" i="1"/>
  <c r="X81" i="1"/>
  <c r="W81" i="1"/>
  <c r="V81" i="1"/>
  <c r="U81" i="1"/>
  <c r="Z77" i="1"/>
  <c r="Y77" i="1"/>
  <c r="X77" i="1"/>
  <c r="W77" i="1"/>
  <c r="V77" i="1"/>
  <c r="U77" i="1"/>
  <c r="Q77" i="1"/>
  <c r="P77" i="1"/>
  <c r="O77" i="1"/>
  <c r="N77" i="1"/>
  <c r="M77" i="1"/>
  <c r="L77" i="1"/>
  <c r="H77" i="1"/>
  <c r="G77" i="1"/>
  <c r="F77" i="1"/>
  <c r="E77" i="1"/>
  <c r="D77" i="1"/>
  <c r="C77" i="1"/>
  <c r="I77" i="1" s="1"/>
  <c r="Z72" i="1"/>
  <c r="Y72" i="1"/>
  <c r="X72" i="1"/>
  <c r="W72" i="1"/>
  <c r="V72" i="1"/>
  <c r="U72" i="1"/>
  <c r="Q72" i="1"/>
  <c r="P72" i="1"/>
  <c r="O72" i="1"/>
  <c r="N72" i="1"/>
  <c r="M72" i="1"/>
  <c r="L72" i="1"/>
  <c r="H72" i="1"/>
  <c r="G72" i="1"/>
  <c r="F72" i="1"/>
  <c r="E72" i="1"/>
  <c r="D72" i="1"/>
  <c r="C72" i="1"/>
  <c r="I72" i="1" s="1"/>
  <c r="H67" i="1"/>
  <c r="G67" i="1"/>
  <c r="F67" i="1"/>
  <c r="E67" i="1"/>
  <c r="D67" i="1"/>
  <c r="C67" i="1"/>
  <c r="I67" i="1" s="1"/>
  <c r="Z66" i="1"/>
  <c r="Y66" i="1"/>
  <c r="X66" i="1"/>
  <c r="W66" i="1"/>
  <c r="V66" i="1"/>
  <c r="U66" i="1"/>
  <c r="Z65" i="1"/>
  <c r="Y65" i="1"/>
  <c r="X65" i="1"/>
  <c r="W65" i="1"/>
  <c r="V65" i="1"/>
  <c r="U65" i="1"/>
  <c r="Z61" i="1"/>
  <c r="Y61" i="1"/>
  <c r="X61" i="1"/>
  <c r="W61" i="1"/>
  <c r="V61" i="1"/>
  <c r="U61" i="1"/>
  <c r="Q61" i="1"/>
  <c r="P61" i="1"/>
  <c r="O61" i="1"/>
  <c r="N61" i="1"/>
  <c r="M61" i="1"/>
  <c r="L61" i="1"/>
  <c r="H61" i="1"/>
  <c r="G61" i="1"/>
  <c r="F61" i="1"/>
  <c r="E61" i="1"/>
  <c r="D61" i="1"/>
  <c r="C61" i="1"/>
  <c r="I61" i="1" s="1"/>
  <c r="Z56" i="1"/>
  <c r="Y56" i="1"/>
  <c r="X56" i="1"/>
  <c r="W56" i="1"/>
  <c r="V56" i="1"/>
  <c r="U56" i="1"/>
  <c r="Q56" i="1"/>
  <c r="P56" i="1"/>
  <c r="O56" i="1"/>
  <c r="N56" i="1"/>
  <c r="M56" i="1"/>
  <c r="L56" i="1"/>
  <c r="H56" i="1"/>
  <c r="G56" i="1"/>
  <c r="F56" i="1"/>
  <c r="E56" i="1"/>
  <c r="I56" i="1" s="1"/>
  <c r="D56" i="1"/>
  <c r="C56" i="1"/>
  <c r="H51" i="1"/>
  <c r="G51" i="1"/>
  <c r="F51" i="1"/>
  <c r="E51" i="1"/>
  <c r="D51" i="1"/>
  <c r="C51" i="1"/>
  <c r="I51" i="1" s="1"/>
  <c r="Z50" i="1"/>
  <c r="Y50" i="1"/>
  <c r="X50" i="1"/>
  <c r="W50" i="1"/>
  <c r="V50" i="1"/>
  <c r="U50" i="1"/>
  <c r="Z49" i="1"/>
  <c r="Y49" i="1"/>
  <c r="X49" i="1"/>
  <c r="W49" i="1"/>
  <c r="V49" i="1"/>
  <c r="U49" i="1"/>
  <c r="Z45" i="1"/>
  <c r="Y45" i="1"/>
  <c r="X45" i="1"/>
  <c r="W45" i="1"/>
  <c r="V45" i="1"/>
  <c r="U45" i="1"/>
  <c r="Q45" i="1"/>
  <c r="P45" i="1"/>
  <c r="O45" i="1"/>
  <c r="N45" i="1"/>
  <c r="M45" i="1"/>
  <c r="L45" i="1"/>
  <c r="H45" i="1"/>
  <c r="G45" i="1"/>
  <c r="F45" i="1"/>
  <c r="E45" i="1"/>
  <c r="D45" i="1"/>
  <c r="C45" i="1"/>
  <c r="I45" i="1" s="1"/>
  <c r="Z40" i="1"/>
  <c r="Y40" i="1"/>
  <c r="X40" i="1"/>
  <c r="W40" i="1"/>
  <c r="V40" i="1"/>
  <c r="U40" i="1"/>
  <c r="Q40" i="1"/>
  <c r="P40" i="1"/>
  <c r="O40" i="1"/>
  <c r="N40" i="1"/>
  <c r="M40" i="1"/>
  <c r="L40" i="1"/>
  <c r="H40" i="1"/>
  <c r="G40" i="1"/>
  <c r="F40" i="1"/>
  <c r="E40" i="1"/>
  <c r="D40" i="1"/>
  <c r="C40" i="1"/>
  <c r="I40" i="1" s="1"/>
  <c r="H35" i="1"/>
  <c r="G35" i="1"/>
  <c r="F35" i="1"/>
  <c r="E35" i="1"/>
  <c r="D35" i="1"/>
  <c r="C35" i="1"/>
  <c r="I35" i="1" s="1"/>
  <c r="Z32" i="1"/>
  <c r="Y32" i="1"/>
  <c r="X32" i="1"/>
  <c r="W32" i="1"/>
  <c r="V32" i="1"/>
  <c r="U32" i="1"/>
  <c r="Z31" i="1"/>
  <c r="Y31" i="1"/>
  <c r="X31" i="1"/>
  <c r="W31" i="1"/>
  <c r="V31" i="1"/>
  <c r="U31" i="1"/>
  <c r="Z30" i="1"/>
  <c r="Y30" i="1"/>
  <c r="X30" i="1"/>
  <c r="W30" i="1"/>
  <c r="V30" i="1"/>
  <c r="U30" i="1"/>
  <c r="H27" i="1"/>
  <c r="G27" i="1"/>
  <c r="F27" i="1"/>
  <c r="E27" i="1"/>
  <c r="D27" i="1"/>
  <c r="C27" i="1"/>
  <c r="I27" i="1" s="1"/>
  <c r="Z26" i="1"/>
  <c r="Y26" i="1"/>
  <c r="X26" i="1"/>
  <c r="W26" i="1"/>
  <c r="V26" i="1"/>
  <c r="U26" i="1"/>
  <c r="Z25" i="1"/>
  <c r="Y25" i="1"/>
  <c r="X25" i="1"/>
  <c r="W25" i="1"/>
  <c r="V25" i="1"/>
  <c r="U25" i="1"/>
  <c r="Z24" i="1"/>
  <c r="Y24" i="1"/>
  <c r="X24" i="1"/>
  <c r="W24" i="1"/>
  <c r="V24" i="1"/>
  <c r="U24" i="1"/>
  <c r="Z23" i="1"/>
  <c r="Y23" i="1"/>
  <c r="X23" i="1"/>
  <c r="W23" i="1"/>
  <c r="V23" i="1"/>
  <c r="U23" i="1"/>
  <c r="Z22" i="1"/>
  <c r="Y22" i="1"/>
  <c r="X22" i="1"/>
  <c r="W22" i="1"/>
  <c r="V22" i="1"/>
  <c r="U22" i="1"/>
  <c r="Z21" i="1"/>
  <c r="Y21" i="1"/>
  <c r="X21" i="1"/>
  <c r="W21" i="1"/>
  <c r="V21" i="1"/>
  <c r="U21" i="1"/>
  <c r="Z20" i="1"/>
  <c r="Y20" i="1"/>
  <c r="X20" i="1"/>
  <c r="W20" i="1"/>
  <c r="V20" i="1"/>
  <c r="U20" i="1"/>
  <c r="Z19" i="1"/>
  <c r="Y19" i="1"/>
  <c r="X19" i="1"/>
  <c r="W19" i="1"/>
  <c r="V19" i="1"/>
  <c r="U19" i="1"/>
  <c r="Z18" i="1"/>
  <c r="Y18" i="1"/>
  <c r="X18" i="1"/>
  <c r="W18" i="1"/>
  <c r="V18" i="1"/>
  <c r="U18" i="1"/>
  <c r="H16" i="1"/>
  <c r="G16" i="1"/>
  <c r="F16" i="1"/>
  <c r="E16" i="1"/>
  <c r="I16" i="1" s="1"/>
  <c r="D16" i="1"/>
  <c r="C16" i="1"/>
  <c r="Z15" i="1"/>
  <c r="Y15" i="1"/>
  <c r="X15" i="1"/>
  <c r="W15" i="1"/>
  <c r="V15" i="1"/>
  <c r="U15" i="1"/>
  <c r="Z14" i="1"/>
  <c r="Y14" i="1"/>
  <c r="X14" i="1"/>
  <c r="W14" i="1"/>
  <c r="V14" i="1"/>
  <c r="U14" i="1"/>
  <c r="Z13" i="1"/>
  <c r="Y13" i="1"/>
  <c r="X13" i="1"/>
  <c r="W13" i="1"/>
  <c r="V13" i="1"/>
  <c r="U13" i="1"/>
  <c r="Z12" i="1"/>
  <c r="Y12" i="1"/>
  <c r="X12" i="1"/>
  <c r="W12" i="1"/>
  <c r="V12" i="1"/>
  <c r="U12" i="1"/>
  <c r="Z11" i="1"/>
  <c r="Y11" i="1"/>
  <c r="X11" i="1"/>
  <c r="W11" i="1"/>
  <c r="V11" i="1"/>
  <c r="U11" i="1"/>
  <c r="Z10" i="1"/>
  <c r="Y10" i="1"/>
  <c r="X10" i="1"/>
  <c r="W10" i="1"/>
  <c r="V10" i="1"/>
  <c r="U10" i="1"/>
  <c r="Z9" i="1"/>
  <c r="Y9" i="1"/>
  <c r="X9" i="1"/>
  <c r="W9" i="1"/>
  <c r="V9" i="1"/>
  <c r="U9" i="1"/>
  <c r="Z8" i="1"/>
  <c r="Y8" i="1"/>
  <c r="X8" i="1"/>
  <c r="W8" i="1"/>
  <c r="V8" i="1"/>
  <c r="U8" i="1"/>
  <c r="Z7" i="1"/>
  <c r="Y7" i="1"/>
  <c r="X7" i="1"/>
  <c r="W7" i="1"/>
  <c r="V7" i="1"/>
  <c r="U7" i="1"/>
  <c r="Z6" i="1"/>
  <c r="Y6" i="1"/>
  <c r="X6" i="1"/>
  <c r="W6" i="1"/>
  <c r="V6" i="1"/>
  <c r="U6" i="1"/>
  <c r="Z5" i="1"/>
  <c r="Y5" i="1"/>
  <c r="X5" i="1"/>
  <c r="W5" i="1"/>
  <c r="V5" i="1"/>
  <c r="U5" i="1"/>
  <c r="Z4" i="1"/>
  <c r="Y4" i="1"/>
  <c r="X4" i="1"/>
  <c r="W4" i="1"/>
  <c r="V4" i="1"/>
  <c r="U4" i="1"/>
  <c r="U16" i="1" l="1"/>
  <c r="Y16" i="1"/>
  <c r="W27" i="1"/>
  <c r="W35" i="1"/>
  <c r="W46" i="1" s="1"/>
  <c r="C46" i="1"/>
  <c r="G46" i="1"/>
  <c r="W51" i="1"/>
  <c r="E62" i="1"/>
  <c r="U67" i="1"/>
  <c r="U78" i="1" s="1"/>
  <c r="Y67" i="1"/>
  <c r="Y78" i="1" s="1"/>
  <c r="E78" i="1"/>
  <c r="W83" i="1"/>
  <c r="W94" i="1" s="1"/>
  <c r="E94" i="1"/>
  <c r="X16" i="1"/>
  <c r="V27" i="1"/>
  <c r="Z27" i="1"/>
  <c r="V35" i="1"/>
  <c r="V46" i="1" s="1"/>
  <c r="Z35" i="1"/>
  <c r="Z46" i="1" s="1"/>
  <c r="F46" i="1"/>
  <c r="V51" i="1"/>
  <c r="V62" i="1" s="1"/>
  <c r="Z51" i="1"/>
  <c r="D62" i="1"/>
  <c r="H62" i="1"/>
  <c r="X67" i="1"/>
  <c r="X78" i="1" s="1"/>
  <c r="D78" i="1"/>
  <c r="H78" i="1"/>
  <c r="V83" i="1"/>
  <c r="V94" i="1" s="1"/>
  <c r="Z83" i="1"/>
  <c r="Z94" i="1" s="1"/>
  <c r="Z97" i="1" s="1"/>
  <c r="D94" i="1"/>
  <c r="H94" i="1"/>
  <c r="P97" i="1"/>
  <c r="V16" i="1"/>
  <c r="Z16" i="1"/>
  <c r="X27" i="1"/>
  <c r="X35" i="1"/>
  <c r="X46" i="1" s="1"/>
  <c r="D46" i="1"/>
  <c r="H46" i="1"/>
  <c r="H97" i="1" s="1"/>
  <c r="X51" i="1"/>
  <c r="X62" i="1" s="1"/>
  <c r="F62" i="1"/>
  <c r="V67" i="1"/>
  <c r="V78" i="1" s="1"/>
  <c r="Z67" i="1"/>
  <c r="Z78" i="1" s="1"/>
  <c r="F78" i="1"/>
  <c r="X83" i="1"/>
  <c r="X94" i="1" s="1"/>
  <c r="F94" i="1"/>
  <c r="F97" i="1" s="1"/>
  <c r="M97" i="1"/>
  <c r="Q97" i="1"/>
  <c r="L97" i="1"/>
  <c r="W16" i="1"/>
  <c r="U27" i="1"/>
  <c r="Y27" i="1"/>
  <c r="U35" i="1"/>
  <c r="U46" i="1" s="1"/>
  <c r="Y35" i="1"/>
  <c r="Y46" i="1" s="1"/>
  <c r="E46" i="1"/>
  <c r="U51" i="1"/>
  <c r="U62" i="1" s="1"/>
  <c r="Y51" i="1"/>
  <c r="C62" i="1"/>
  <c r="I62" i="1" s="1"/>
  <c r="G62" i="1"/>
  <c r="W67" i="1"/>
  <c r="W78" i="1" s="1"/>
  <c r="C78" i="1"/>
  <c r="G78" i="1"/>
  <c r="U83" i="1"/>
  <c r="U94" i="1" s="1"/>
  <c r="Y83" i="1"/>
  <c r="Y94" i="1" s="1"/>
  <c r="C94" i="1"/>
  <c r="G94" i="1"/>
  <c r="N97" i="1"/>
  <c r="O97" i="1"/>
  <c r="W62" i="1"/>
  <c r="Y62" i="1"/>
  <c r="Y97" i="1" s="1"/>
  <c r="Z62" i="1"/>
  <c r="I78" i="1" l="1"/>
  <c r="V97" i="1"/>
  <c r="C96" i="1"/>
  <c r="I94" i="1"/>
  <c r="G97" i="1"/>
  <c r="E97" i="1"/>
  <c r="D97" i="1"/>
  <c r="I46" i="1"/>
  <c r="W97" i="1"/>
  <c r="U97" i="1"/>
  <c r="X97" i="1"/>
  <c r="C97" i="1" l="1"/>
  <c r="I97" i="1" s="1"/>
  <c r="I96" i="1"/>
</calcChain>
</file>

<file path=xl/sharedStrings.xml><?xml version="1.0" encoding="utf-8"?>
<sst xmlns="http://schemas.openxmlformats.org/spreadsheetml/2006/main" count="274" uniqueCount="79">
  <si>
    <t>Sales Forcast (GWh) - From July 2023 to December 2023</t>
  </si>
  <si>
    <t>Maximum Demand Forcast (kVA) - From July 2023 to December 2023</t>
  </si>
  <si>
    <t>Customer Forcast  - From July 2023 to December 2023</t>
  </si>
  <si>
    <t>Tariff/ Year</t>
  </si>
  <si>
    <t>Sale Forecast July- 2023</t>
  </si>
  <si>
    <t>Sale Forecast August- 2023</t>
  </si>
  <si>
    <t>Sale Forecast September- 2023</t>
  </si>
  <si>
    <t>Sale Forecast October- 2023</t>
  </si>
  <si>
    <t>Sale Forecast November- 2023</t>
  </si>
  <si>
    <t>Sale Forecast December- 2023</t>
  </si>
  <si>
    <t>MD Forecast July- 2023</t>
  </si>
  <si>
    <t>MD Forecast August- 2023</t>
  </si>
  <si>
    <t>MD Forecast September- 2023</t>
  </si>
  <si>
    <t>MD Forecast October- 2023</t>
  </si>
  <si>
    <t>MD Forecast November- 2023</t>
  </si>
  <si>
    <t>MD Forecast December- 2023</t>
  </si>
  <si>
    <t>Customer Forecast          July - 2023</t>
  </si>
  <si>
    <t>Customer Forecast         August - 2023</t>
  </si>
  <si>
    <t>Customer  Forecast September - 2023</t>
  </si>
  <si>
    <t>Customer   Forecast October - 2023</t>
  </si>
  <si>
    <t>Customer Forecast November - 2023</t>
  </si>
  <si>
    <t>Customer Forecast December - 2023</t>
  </si>
  <si>
    <t xml:space="preserve">Domestic </t>
  </si>
  <si>
    <t>LT030</t>
  </si>
  <si>
    <t>LT060</t>
  </si>
  <si>
    <t>LT090</t>
  </si>
  <si>
    <t>LT120</t>
  </si>
  <si>
    <t>LT180</t>
  </si>
  <si>
    <t>MT180</t>
  </si>
  <si>
    <t>TOU- DYTIME</t>
  </si>
  <si>
    <t>TOU- PKTME</t>
  </si>
  <si>
    <t>TOU- OFPK</t>
  </si>
  <si>
    <t>BULK_DYTIME</t>
  </si>
  <si>
    <t>BULK_PKTME</t>
  </si>
  <si>
    <t>BULK_OFPK</t>
  </si>
  <si>
    <t>Total - Domestic</t>
  </si>
  <si>
    <t>Religious</t>
  </si>
  <si>
    <t>BLK_DYTIME</t>
  </si>
  <si>
    <t>BLK_PKTME</t>
  </si>
  <si>
    <t>BLK_OFPK</t>
  </si>
  <si>
    <t>Total - Religious</t>
  </si>
  <si>
    <t>Industrial</t>
  </si>
  <si>
    <t>I1</t>
  </si>
  <si>
    <t>LT300</t>
  </si>
  <si>
    <t>MT300</t>
  </si>
  <si>
    <t>AGRI DYTIME</t>
  </si>
  <si>
    <t>AGRI PKTME</t>
  </si>
  <si>
    <t>AGRI OFPK</t>
  </si>
  <si>
    <t>I2</t>
  </si>
  <si>
    <t>DYTIME</t>
  </si>
  <si>
    <t>PKTME</t>
  </si>
  <si>
    <t>OFPK</t>
  </si>
  <si>
    <t>I3</t>
  </si>
  <si>
    <t>Total - Industrial</t>
  </si>
  <si>
    <t>Hotel</t>
  </si>
  <si>
    <t>H1</t>
  </si>
  <si>
    <t>H2</t>
  </si>
  <si>
    <t>H3</t>
  </si>
  <si>
    <t>Total - Hotel</t>
  </si>
  <si>
    <t>General Purpose</t>
  </si>
  <si>
    <t>GP1</t>
  </si>
  <si>
    <t>GP2</t>
  </si>
  <si>
    <t>GP3</t>
  </si>
  <si>
    <t>Total - General Purpose</t>
  </si>
  <si>
    <t>Government</t>
  </si>
  <si>
    <t>GV1</t>
  </si>
  <si>
    <t>GV2</t>
  </si>
  <si>
    <t>GV3</t>
  </si>
  <si>
    <t>Total - Government</t>
  </si>
  <si>
    <t>Street Lighting</t>
  </si>
  <si>
    <t>Total Without Street Lights</t>
  </si>
  <si>
    <t>Total with Street Lights</t>
  </si>
  <si>
    <t>Total Customers</t>
  </si>
  <si>
    <t>Total Ancitipated Loads</t>
  </si>
  <si>
    <t>Total With Anticipated Loads</t>
  </si>
  <si>
    <t>Total Maximum Demand/KVA</t>
  </si>
  <si>
    <t>Avg. Sales kWh</t>
  </si>
  <si>
    <t>Avg. MD kVA</t>
  </si>
  <si>
    <t>Avg.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</si>
</sst>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7D3F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164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/>
    <xf numFmtId="164" fontId="2" fillId="0" borderId="2" xfId="0" applyNumberFormat="1" applyFont="1" applyBorder="1"/>
    <xf numFmtId="164" fontId="2" fillId="0" borderId="0" xfId="0" applyNumberFormat="1" applyFont="1"/>
    <xf numFmtId="1" fontId="2" fillId="0" borderId="2" xfId="0" applyNumberFormat="1" applyFont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5" borderId="2" xfId="0" applyFont="1" applyFill="1" applyBorder="1"/>
    <xf numFmtId="164" fontId="2" fillId="5" borderId="2" xfId="0" applyNumberFormat="1" applyFont="1" applyFill="1" applyBorder="1"/>
    <xf numFmtId="1" fontId="2" fillId="5" borderId="2" xfId="0" applyNumberFormat="1" applyFont="1" applyFill="1" applyBorder="1"/>
    <xf numFmtId="2" fontId="2" fillId="0" borderId="2" xfId="0" applyNumberFormat="1" applyFont="1" applyBorder="1"/>
    <xf numFmtId="2" fontId="2" fillId="0" borderId="0" xfId="0" applyNumberFormat="1" applyFont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165" fontId="2" fillId="5" borderId="2" xfId="1" applyNumberFormat="1" applyFont="1" applyFill="1" applyBorder="1"/>
    <xf numFmtId="164" fontId="2" fillId="0" borderId="7" xfId="0" applyNumberFormat="1" applyFont="1" applyBorder="1"/>
    <xf numFmtId="164" fontId="2" fillId="5" borderId="10" xfId="0" applyNumberFormat="1" applyFont="1" applyFill="1" applyBorder="1"/>
    <xf numFmtId="1" fontId="2" fillId="0" borderId="0" xfId="0" applyNumberFormat="1" applyFont="1"/>
    <xf numFmtId="165" fontId="2" fillId="0" borderId="2" xfId="1" applyNumberFormat="1" applyFont="1" applyFill="1" applyBorder="1"/>
    <xf numFmtId="164" fontId="3" fillId="6" borderId="2" xfId="0" applyNumberFormat="1" applyFont="1" applyFill="1" applyBorder="1"/>
    <xf numFmtId="164" fontId="3" fillId="0" borderId="0" xfId="0" applyNumberFormat="1" applyFont="1"/>
    <xf numFmtId="165" fontId="3" fillId="6" borderId="2" xfId="1" applyNumberFormat="1" applyFont="1" applyFill="1" applyBorder="1"/>
    <xf numFmtId="2" fontId="3" fillId="0" borderId="0" xfId="0" applyNumberFormat="1" applyFont="1"/>
    <xf numFmtId="0" fontId="2" fillId="0" borderId="2" xfId="0" applyFont="1" applyBorder="1" applyAlignment="1">
      <alignment wrapText="1"/>
    </xf>
    <xf numFmtId="9" fontId="2" fillId="0" borderId="0" xfId="2" applyFont="1" applyFill="1" applyBorder="1"/>
    <xf numFmtId="164" fontId="3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8004/AppData/Local/Microsoft/Windows/INetCache/Content.Outlook/BVMGCRVP/5.edited%20with%20revise%20customer%20count%201905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 - OLD DATA"/>
      <sheetName val="Sales (GWh)- OLD DATA- Linear"/>
      <sheetName val="Sales (GWh)- OLD DATA -Polynomi"/>
      <sheetName val="Customers- OLD DATA"/>
      <sheetName val="Sales Forest -Month Final"/>
      <sheetName val="Sale  %- Jul-Dec 2023"/>
      <sheetName val="Customer %- Jul-DEC 2023"/>
      <sheetName val="MD %- July to Dec 2023"/>
      <sheetName val="Final- Budget forecast"/>
      <sheetName val="final catwise -Jul- Dec 2023"/>
      <sheetName val="final catwise"/>
      <sheetName val="final catwise- Final"/>
      <sheetName val="final wo formul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D4">
            <v>252821</v>
          </cell>
          <cell r="BE4">
            <v>253660</v>
          </cell>
          <cell r="BF4">
            <v>254453</v>
          </cell>
          <cell r="BG4">
            <v>255269</v>
          </cell>
          <cell r="BH4">
            <v>256020</v>
          </cell>
          <cell r="BI4">
            <v>256592</v>
          </cell>
        </row>
        <row r="5">
          <cell r="BD5">
            <v>297378</v>
          </cell>
          <cell r="BE5">
            <v>298365</v>
          </cell>
          <cell r="BF5">
            <v>299298</v>
          </cell>
          <cell r="BG5">
            <v>300258</v>
          </cell>
          <cell r="BH5">
            <v>301142</v>
          </cell>
          <cell r="BI5">
            <v>301813</v>
          </cell>
        </row>
        <row r="6">
          <cell r="BD6">
            <v>248874</v>
          </cell>
          <cell r="BE6">
            <v>249699</v>
          </cell>
          <cell r="BF6">
            <v>250480</v>
          </cell>
          <cell r="BG6">
            <v>251284</v>
          </cell>
          <cell r="BH6">
            <v>252023</v>
          </cell>
          <cell r="BI6">
            <v>252586</v>
          </cell>
        </row>
        <row r="7">
          <cell r="BD7">
            <v>109101</v>
          </cell>
          <cell r="BE7">
            <v>109463</v>
          </cell>
          <cell r="BF7">
            <v>109806</v>
          </cell>
          <cell r="BG7">
            <v>110158</v>
          </cell>
          <cell r="BH7">
            <v>110482</v>
          </cell>
          <cell r="BI7">
            <v>110729</v>
          </cell>
        </row>
        <row r="8">
          <cell r="BD8">
            <v>74162</v>
          </cell>
          <cell r="BE8">
            <v>74408</v>
          </cell>
          <cell r="BF8">
            <v>74640</v>
          </cell>
          <cell r="BG8">
            <v>74880</v>
          </cell>
          <cell r="BH8">
            <v>75100</v>
          </cell>
          <cell r="BI8">
            <v>75268</v>
          </cell>
        </row>
        <row r="9">
          <cell r="BD9">
            <v>31135</v>
          </cell>
          <cell r="BE9">
            <v>31238</v>
          </cell>
          <cell r="BF9">
            <v>31336</v>
          </cell>
          <cell r="BG9">
            <v>31436</v>
          </cell>
          <cell r="BH9">
            <v>31529</v>
          </cell>
          <cell r="BI9">
            <v>31599</v>
          </cell>
        </row>
        <row r="10">
          <cell r="BD10">
            <v>104</v>
          </cell>
          <cell r="BE10">
            <v>105</v>
          </cell>
          <cell r="BF10">
            <v>105</v>
          </cell>
          <cell r="BG10">
            <v>105</v>
          </cell>
          <cell r="BH10">
            <v>106</v>
          </cell>
          <cell r="BI10">
            <v>106</v>
          </cell>
        </row>
        <row r="11"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</row>
        <row r="12"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</row>
        <row r="13">
          <cell r="BD13">
            <v>1</v>
          </cell>
          <cell r="BE13">
            <v>1</v>
          </cell>
          <cell r="BF13">
            <v>1</v>
          </cell>
          <cell r="BG13">
            <v>1</v>
          </cell>
          <cell r="BH13">
            <v>1</v>
          </cell>
          <cell r="BI13">
            <v>1</v>
          </cell>
        </row>
        <row r="14"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</row>
        <row r="15"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8">
          <cell r="BD18">
            <v>2165</v>
          </cell>
          <cell r="BE18">
            <v>2172</v>
          </cell>
          <cell r="BF18">
            <v>2178</v>
          </cell>
          <cell r="BG18">
            <v>2186</v>
          </cell>
          <cell r="BH18">
            <v>2192</v>
          </cell>
          <cell r="BI18">
            <v>2197</v>
          </cell>
        </row>
        <row r="19">
          <cell r="BD19">
            <v>780</v>
          </cell>
          <cell r="BE19">
            <v>783</v>
          </cell>
          <cell r="BF19">
            <v>785</v>
          </cell>
          <cell r="BG19">
            <v>788</v>
          </cell>
          <cell r="BH19">
            <v>790</v>
          </cell>
          <cell r="BI19">
            <v>792</v>
          </cell>
        </row>
        <row r="20">
          <cell r="BD20">
            <v>626</v>
          </cell>
          <cell r="BE20">
            <v>628</v>
          </cell>
          <cell r="BF20">
            <v>630</v>
          </cell>
          <cell r="BG20">
            <v>632</v>
          </cell>
          <cell r="BH20">
            <v>634</v>
          </cell>
          <cell r="BI20">
            <v>636</v>
          </cell>
        </row>
        <row r="21">
          <cell r="BD21">
            <v>527</v>
          </cell>
          <cell r="BE21">
            <v>529</v>
          </cell>
          <cell r="BF21">
            <v>530</v>
          </cell>
          <cell r="BG21">
            <v>532</v>
          </cell>
          <cell r="BH21">
            <v>534</v>
          </cell>
          <cell r="BI21">
            <v>535</v>
          </cell>
        </row>
        <row r="22">
          <cell r="BD22">
            <v>832</v>
          </cell>
          <cell r="BE22">
            <v>834</v>
          </cell>
          <cell r="BF22">
            <v>837</v>
          </cell>
          <cell r="BG22">
            <v>840</v>
          </cell>
          <cell r="BH22">
            <v>842</v>
          </cell>
          <cell r="BI22">
            <v>844</v>
          </cell>
        </row>
        <row r="23">
          <cell r="BD23">
            <v>1332</v>
          </cell>
          <cell r="BE23">
            <v>1337</v>
          </cell>
          <cell r="BF23">
            <v>1341</v>
          </cell>
          <cell r="BG23">
            <v>1345</v>
          </cell>
          <cell r="BH23">
            <v>1349</v>
          </cell>
          <cell r="BI23">
            <v>1352</v>
          </cell>
        </row>
        <row r="24"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</row>
        <row r="26"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30">
          <cell r="BD30">
            <v>4061</v>
          </cell>
          <cell r="BE30">
            <v>4075</v>
          </cell>
          <cell r="BF30">
            <v>4088</v>
          </cell>
          <cell r="BG30">
            <v>4101</v>
          </cell>
          <cell r="BH30">
            <v>4113</v>
          </cell>
          <cell r="BI30">
            <v>4122</v>
          </cell>
        </row>
        <row r="31">
          <cell r="BD31">
            <v>1934</v>
          </cell>
          <cell r="BE31">
            <v>1940</v>
          </cell>
          <cell r="BF31">
            <v>1946</v>
          </cell>
          <cell r="BG31">
            <v>1952</v>
          </cell>
          <cell r="BH31">
            <v>1958</v>
          </cell>
          <cell r="BI31">
            <v>1963</v>
          </cell>
        </row>
        <row r="32">
          <cell r="BD32">
            <v>1</v>
          </cell>
          <cell r="BE32">
            <v>1</v>
          </cell>
          <cell r="BF32">
            <v>1</v>
          </cell>
          <cell r="BG32">
            <v>1</v>
          </cell>
          <cell r="BH32">
            <v>1</v>
          </cell>
          <cell r="BI32">
            <v>1</v>
          </cell>
        </row>
        <row r="40">
          <cell r="BD40">
            <v>916</v>
          </cell>
          <cell r="BE40">
            <v>919</v>
          </cell>
          <cell r="BF40">
            <v>922</v>
          </cell>
          <cell r="BG40">
            <v>925</v>
          </cell>
          <cell r="BH40">
            <v>928</v>
          </cell>
          <cell r="BI40">
            <v>930</v>
          </cell>
        </row>
        <row r="45">
          <cell r="BD45">
            <v>34</v>
          </cell>
          <cell r="BE45">
            <v>34</v>
          </cell>
          <cell r="BF45">
            <v>34</v>
          </cell>
          <cell r="BG45">
            <v>34</v>
          </cell>
          <cell r="BH45">
            <v>34</v>
          </cell>
          <cell r="BI45">
            <v>34</v>
          </cell>
        </row>
        <row r="49">
          <cell r="BD49">
            <v>7</v>
          </cell>
          <cell r="BE49">
            <v>7</v>
          </cell>
          <cell r="BF49">
            <v>7</v>
          </cell>
          <cell r="BG49">
            <v>7</v>
          </cell>
          <cell r="BH49">
            <v>7</v>
          </cell>
          <cell r="BI49">
            <v>7</v>
          </cell>
        </row>
        <row r="50">
          <cell r="BD50">
            <v>30</v>
          </cell>
          <cell r="BE50">
            <v>30</v>
          </cell>
          <cell r="BF50">
            <v>30</v>
          </cell>
          <cell r="BG50">
            <v>30</v>
          </cell>
          <cell r="BH50">
            <v>30</v>
          </cell>
          <cell r="BI50">
            <v>30</v>
          </cell>
        </row>
        <row r="56">
          <cell r="BD56">
            <v>120</v>
          </cell>
          <cell r="BE56">
            <v>120</v>
          </cell>
          <cell r="BF56">
            <v>120</v>
          </cell>
          <cell r="BG56">
            <v>121</v>
          </cell>
          <cell r="BH56">
            <v>121</v>
          </cell>
          <cell r="BI56">
            <v>121</v>
          </cell>
        </row>
        <row r="61">
          <cell r="BD61">
            <v>7</v>
          </cell>
          <cell r="BE61">
            <v>7</v>
          </cell>
          <cell r="BF61">
            <v>7</v>
          </cell>
          <cell r="BG61">
            <v>7</v>
          </cell>
          <cell r="BH61">
            <v>7</v>
          </cell>
          <cell r="BI61">
            <v>7</v>
          </cell>
        </row>
        <row r="65">
          <cell r="BD65">
            <v>109656</v>
          </cell>
          <cell r="BE65">
            <v>110020</v>
          </cell>
          <cell r="BF65">
            <v>110364</v>
          </cell>
          <cell r="BG65">
            <v>110718</v>
          </cell>
          <cell r="BH65">
            <v>111044</v>
          </cell>
          <cell r="BI65">
            <v>111291</v>
          </cell>
        </row>
        <row r="66">
          <cell r="BD66">
            <v>23894</v>
          </cell>
          <cell r="BE66">
            <v>23973</v>
          </cell>
          <cell r="BF66">
            <v>24048</v>
          </cell>
          <cell r="BG66">
            <v>24126</v>
          </cell>
          <cell r="BH66">
            <v>24196</v>
          </cell>
          <cell r="BI66">
            <v>24251</v>
          </cell>
        </row>
        <row r="72">
          <cell r="BD72">
            <v>861</v>
          </cell>
          <cell r="BE72">
            <v>864</v>
          </cell>
          <cell r="BF72">
            <v>867</v>
          </cell>
          <cell r="BG72">
            <v>869</v>
          </cell>
          <cell r="BH72">
            <v>872</v>
          </cell>
          <cell r="BI72">
            <v>874</v>
          </cell>
        </row>
        <row r="77">
          <cell r="BD77">
            <v>19</v>
          </cell>
          <cell r="BE77">
            <v>19</v>
          </cell>
          <cell r="BF77">
            <v>20</v>
          </cell>
          <cell r="BG77">
            <v>20</v>
          </cell>
          <cell r="BH77">
            <v>20</v>
          </cell>
          <cell r="BI77">
            <v>20</v>
          </cell>
        </row>
        <row r="81">
          <cell r="BD81">
            <v>1137</v>
          </cell>
          <cell r="BE81">
            <v>1141</v>
          </cell>
          <cell r="BF81">
            <v>1144</v>
          </cell>
          <cell r="BG81">
            <v>1148</v>
          </cell>
          <cell r="BH81">
            <v>1151</v>
          </cell>
          <cell r="BI81">
            <v>1154</v>
          </cell>
        </row>
        <row r="82">
          <cell r="BD82">
            <v>344</v>
          </cell>
          <cell r="BE82">
            <v>345</v>
          </cell>
          <cell r="BF82">
            <v>347</v>
          </cell>
          <cell r="BG82">
            <v>348</v>
          </cell>
          <cell r="BH82">
            <v>349</v>
          </cell>
          <cell r="BI82">
            <v>349</v>
          </cell>
        </row>
        <row r="88">
          <cell r="BD88">
            <v>55</v>
          </cell>
          <cell r="BE88">
            <v>55</v>
          </cell>
          <cell r="BF88">
            <v>56</v>
          </cell>
          <cell r="BG88">
            <v>56</v>
          </cell>
          <cell r="BH88">
            <v>56</v>
          </cell>
          <cell r="BI88">
            <v>56</v>
          </cell>
        </row>
        <row r="93">
          <cell r="BD93">
            <v>1</v>
          </cell>
          <cell r="BE93">
            <v>1</v>
          </cell>
          <cell r="BF93">
            <v>1</v>
          </cell>
          <cell r="BG93">
            <v>1</v>
          </cell>
          <cell r="BH93">
            <v>1</v>
          </cell>
          <cell r="BI93">
            <v>1</v>
          </cell>
        </row>
      </sheetData>
      <sheetData sheetId="7">
        <row r="40">
          <cell r="BD40">
            <v>110469</v>
          </cell>
          <cell r="BE40">
            <v>113194</v>
          </cell>
          <cell r="BF40">
            <v>112239</v>
          </cell>
          <cell r="BG40">
            <v>113721</v>
          </cell>
          <cell r="BH40">
            <v>113169</v>
          </cell>
          <cell r="BI40">
            <v>111520</v>
          </cell>
        </row>
        <row r="41">
          <cell r="BD41">
            <v>36488</v>
          </cell>
          <cell r="BE41">
            <v>37118</v>
          </cell>
          <cell r="BF41">
            <v>35332</v>
          </cell>
          <cell r="BG41">
            <v>35436</v>
          </cell>
          <cell r="BH41">
            <v>39258</v>
          </cell>
          <cell r="BI41">
            <v>39592</v>
          </cell>
        </row>
        <row r="42">
          <cell r="BD42">
            <v>9317</v>
          </cell>
          <cell r="BE42">
            <v>9957</v>
          </cell>
          <cell r="BF42">
            <v>9916</v>
          </cell>
          <cell r="BG42">
            <v>10234</v>
          </cell>
          <cell r="BH42">
            <v>10579</v>
          </cell>
          <cell r="BI42">
            <v>11109</v>
          </cell>
        </row>
        <row r="43">
          <cell r="BD43">
            <v>5535</v>
          </cell>
          <cell r="BE43">
            <v>6362</v>
          </cell>
          <cell r="BF43">
            <v>6000</v>
          </cell>
          <cell r="BG43">
            <v>6440</v>
          </cell>
          <cell r="BH43">
            <v>6112</v>
          </cell>
          <cell r="BI43">
            <v>6296</v>
          </cell>
        </row>
        <row r="44">
          <cell r="BD44">
            <v>36631</v>
          </cell>
          <cell r="BE44">
            <v>38474</v>
          </cell>
          <cell r="BF44">
            <v>39267</v>
          </cell>
          <cell r="BG44">
            <v>38880</v>
          </cell>
          <cell r="BH44">
            <v>39175</v>
          </cell>
          <cell r="BI44">
            <v>39416</v>
          </cell>
        </row>
        <row r="45">
          <cell r="BD45">
            <v>2503</v>
          </cell>
          <cell r="BE45">
            <v>2484</v>
          </cell>
          <cell r="BF45">
            <v>2342</v>
          </cell>
          <cell r="BG45">
            <v>3032</v>
          </cell>
          <cell r="BH45">
            <v>3155</v>
          </cell>
          <cell r="BI45">
            <v>3986</v>
          </cell>
        </row>
        <row r="46">
          <cell r="BD46">
            <v>7113</v>
          </cell>
          <cell r="BE46">
            <v>7450</v>
          </cell>
          <cell r="BF46">
            <v>7857</v>
          </cell>
          <cell r="BG46">
            <v>7606</v>
          </cell>
          <cell r="BH46">
            <v>7364</v>
          </cell>
          <cell r="BI46">
            <v>7032</v>
          </cell>
        </row>
        <row r="47">
          <cell r="BD47">
            <v>2097</v>
          </cell>
          <cell r="BE47">
            <v>2240</v>
          </cell>
          <cell r="BF47">
            <v>2488</v>
          </cell>
          <cell r="BG47">
            <v>2283</v>
          </cell>
          <cell r="BH47">
            <v>2252</v>
          </cell>
          <cell r="BI47">
            <v>2333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115"/>
  <sheetViews>
    <sheetView tabSelected="1" topLeftCell="A90" workbookViewId="0">
      <selection activeCell="C96" sqref="C96:H96"/>
    </sheetView>
  </sheetViews>
  <sheetFormatPr defaultRowHeight="15" x14ac:dyDescent="0.25"/>
  <cols>
    <col min="1" max="1" width="9.140625" style="3"/>
    <col min="2" max="2" width="22.7109375" style="3" customWidth="1"/>
    <col min="3" max="10" width="14.28515625" style="10" customWidth="1"/>
    <col min="11" max="11" width="23.7109375" style="10" customWidth="1"/>
    <col min="12" max="18" width="14.28515625" style="3" customWidth="1"/>
    <col min="19" max="19" width="9.140625" style="3"/>
    <col min="20" max="20" width="22.5703125" style="3" customWidth="1"/>
    <col min="21" max="26" width="14.28515625" style="28" customWidth="1"/>
    <col min="27" max="27" width="11.7109375" style="3" customWidth="1"/>
    <col min="28" max="16384" width="9.140625" style="3"/>
  </cols>
  <sheetData>
    <row r="1" spans="2:27" x14ac:dyDescent="0.25">
      <c r="B1" s="1"/>
      <c r="C1" s="39" t="s">
        <v>0</v>
      </c>
      <c r="D1" s="39"/>
      <c r="E1" s="39"/>
      <c r="F1" s="39"/>
      <c r="G1" s="39"/>
      <c r="H1" s="39"/>
      <c r="I1" s="36"/>
      <c r="J1" s="2"/>
      <c r="K1" s="40" t="s">
        <v>1</v>
      </c>
      <c r="L1" s="40"/>
      <c r="M1" s="40"/>
      <c r="N1" s="40"/>
      <c r="O1" s="40"/>
      <c r="P1" s="40"/>
      <c r="Q1" s="40"/>
      <c r="R1" s="37"/>
      <c r="T1" s="41" t="s">
        <v>2</v>
      </c>
      <c r="U1" s="41"/>
      <c r="V1" s="41"/>
      <c r="W1" s="41"/>
      <c r="X1" s="41"/>
      <c r="Y1" s="41"/>
      <c r="Z1" s="41"/>
    </row>
    <row r="2" spans="2:27" ht="77.45" customHeight="1" x14ac:dyDescent="0.25"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76</v>
      </c>
      <c r="J2" s="6"/>
      <c r="K2" s="4" t="s">
        <v>3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6" t="s">
        <v>77</v>
      </c>
      <c r="T2" s="4" t="s">
        <v>3</v>
      </c>
      <c r="U2" s="7" t="s">
        <v>16</v>
      </c>
      <c r="V2" s="7" t="s">
        <v>17</v>
      </c>
      <c r="W2" s="7" t="s">
        <v>18</v>
      </c>
      <c r="X2" s="7" t="s">
        <v>19</v>
      </c>
      <c r="Y2" s="7" t="s">
        <v>20</v>
      </c>
      <c r="Z2" s="7" t="s">
        <v>21</v>
      </c>
      <c r="AA2" s="38" t="s">
        <v>78</v>
      </c>
    </row>
    <row r="3" spans="2:27" x14ac:dyDescent="0.25">
      <c r="B3" s="8" t="s">
        <v>22</v>
      </c>
      <c r="C3" s="9"/>
      <c r="D3" s="9"/>
      <c r="E3" s="9"/>
      <c r="F3" s="9"/>
      <c r="G3" s="9"/>
      <c r="H3" s="9"/>
      <c r="K3" s="8" t="s">
        <v>22</v>
      </c>
      <c r="L3" s="9"/>
      <c r="M3" s="9"/>
      <c r="N3" s="9"/>
      <c r="O3" s="9"/>
      <c r="P3" s="9"/>
      <c r="Q3" s="9"/>
      <c r="R3" s="10"/>
      <c r="T3" s="8" t="s">
        <v>22</v>
      </c>
      <c r="U3" s="11"/>
      <c r="V3" s="11"/>
      <c r="W3" s="11"/>
      <c r="X3" s="11"/>
      <c r="Y3" s="11"/>
      <c r="Z3" s="11"/>
    </row>
    <row r="4" spans="2:27" x14ac:dyDescent="0.25">
      <c r="B4" s="12" t="s">
        <v>23</v>
      </c>
      <c r="C4" s="9">
        <v>3.1221216105637986</v>
      </c>
      <c r="D4" s="9">
        <v>3.1690544497132538</v>
      </c>
      <c r="E4" s="9">
        <v>3.0573467334241164</v>
      </c>
      <c r="F4" s="9">
        <v>3.2925845251277361</v>
      </c>
      <c r="G4" s="9">
        <v>2.8836381239284137</v>
      </c>
      <c r="H4" s="9">
        <v>2.8046818997312242</v>
      </c>
      <c r="I4" s="10">
        <f>1000000*SUM(C4:H4)/6</f>
        <v>3054904.5570814237</v>
      </c>
      <c r="K4" s="12" t="s">
        <v>23</v>
      </c>
      <c r="L4" s="9"/>
      <c r="M4" s="9"/>
      <c r="N4" s="9"/>
      <c r="O4" s="9"/>
      <c r="P4" s="9"/>
      <c r="Q4" s="9"/>
      <c r="R4" s="10">
        <f>SUM(L4:Q4)/6</f>
        <v>0</v>
      </c>
      <c r="T4" s="12" t="s">
        <v>23</v>
      </c>
      <c r="U4" s="11">
        <f>'[1]Customer %- Jul-DEC 2023'!BD4</f>
        <v>252821</v>
      </c>
      <c r="V4" s="11">
        <f>'[1]Customer %- Jul-DEC 2023'!BE4</f>
        <v>253660</v>
      </c>
      <c r="W4" s="11">
        <f>'[1]Customer %- Jul-DEC 2023'!BF4</f>
        <v>254453</v>
      </c>
      <c r="X4" s="11">
        <f>'[1]Customer %- Jul-DEC 2023'!BG4</f>
        <v>255269</v>
      </c>
      <c r="Y4" s="11">
        <f>'[1]Customer %- Jul-DEC 2023'!BH4</f>
        <v>256020</v>
      </c>
      <c r="Z4" s="11">
        <f>'[1]Customer %- Jul-DEC 2023'!BI4</f>
        <v>256592</v>
      </c>
      <c r="AA4" s="3">
        <f>ROUND(SUM(U4:Z4)/6,0)</f>
        <v>254803</v>
      </c>
    </row>
    <row r="5" spans="2:27" x14ac:dyDescent="0.25">
      <c r="B5" s="12" t="s">
        <v>24</v>
      </c>
      <c r="C5" s="9">
        <v>15.404591680578099</v>
      </c>
      <c r="D5" s="9">
        <v>15.636158965164766</v>
      </c>
      <c r="E5" s="9">
        <v>15.084991531077126</v>
      </c>
      <c r="F5" s="9">
        <v>16.245658084479174</v>
      </c>
      <c r="G5" s="9">
        <v>14.22791082300084</v>
      </c>
      <c r="H5" s="9">
        <v>13.838339708832022</v>
      </c>
      <c r="I5" s="10">
        <f t="shared" ref="I5:I68" si="0">1000000*SUM(C5:H5)/6</f>
        <v>15072941.79885534</v>
      </c>
      <c r="K5" s="12" t="s">
        <v>24</v>
      </c>
      <c r="L5" s="9"/>
      <c r="M5" s="9"/>
      <c r="N5" s="9"/>
      <c r="O5" s="9"/>
      <c r="P5" s="9"/>
      <c r="Q5" s="9"/>
      <c r="R5" s="10">
        <f t="shared" ref="R5:R68" si="1">SUM(L5:Q5)/6</f>
        <v>0</v>
      </c>
      <c r="T5" s="12" t="s">
        <v>24</v>
      </c>
      <c r="U5" s="11">
        <f>'[1]Customer %- Jul-DEC 2023'!BD5</f>
        <v>297378</v>
      </c>
      <c r="V5" s="11">
        <f>'[1]Customer %- Jul-DEC 2023'!BE5</f>
        <v>298365</v>
      </c>
      <c r="W5" s="11">
        <f>'[1]Customer %- Jul-DEC 2023'!BF5</f>
        <v>299298</v>
      </c>
      <c r="X5" s="11">
        <f>'[1]Customer %- Jul-DEC 2023'!BG5</f>
        <v>300258</v>
      </c>
      <c r="Y5" s="11">
        <f>'[1]Customer %- Jul-DEC 2023'!BH5</f>
        <v>301142</v>
      </c>
      <c r="Z5" s="11">
        <f>'[1]Customer %- Jul-DEC 2023'!BI5</f>
        <v>301813</v>
      </c>
      <c r="AA5" s="3">
        <f t="shared" ref="AA5:AA68" si="2">ROUND(SUM(U5:Z5)/6,0)</f>
        <v>299709</v>
      </c>
    </row>
    <row r="6" spans="2:27" x14ac:dyDescent="0.25">
      <c r="B6" s="12" t="s">
        <v>25</v>
      </c>
      <c r="C6" s="9">
        <v>21.105326491121936</v>
      </c>
      <c r="D6" s="9">
        <v>21.422589242852382</v>
      </c>
      <c r="E6" s="9">
        <v>20.667452794649098</v>
      </c>
      <c r="F6" s="9">
        <v>22.257644022356875</v>
      </c>
      <c r="G6" s="9">
        <v>19.493194589805</v>
      </c>
      <c r="H6" s="9">
        <v>18.959455966508074</v>
      </c>
      <c r="I6" s="10">
        <f t="shared" si="0"/>
        <v>20650943.85121556</v>
      </c>
      <c r="K6" s="12" t="s">
        <v>25</v>
      </c>
      <c r="L6" s="9"/>
      <c r="M6" s="9"/>
      <c r="N6" s="9"/>
      <c r="O6" s="9"/>
      <c r="P6" s="9"/>
      <c r="Q6" s="9"/>
      <c r="R6" s="10">
        <f t="shared" si="1"/>
        <v>0</v>
      </c>
      <c r="T6" s="12" t="s">
        <v>25</v>
      </c>
      <c r="U6" s="11">
        <f>'[1]Customer %- Jul-DEC 2023'!BD6</f>
        <v>248874</v>
      </c>
      <c r="V6" s="11">
        <f>'[1]Customer %- Jul-DEC 2023'!BE6</f>
        <v>249699</v>
      </c>
      <c r="W6" s="11">
        <f>'[1]Customer %- Jul-DEC 2023'!BF6</f>
        <v>250480</v>
      </c>
      <c r="X6" s="11">
        <f>'[1]Customer %- Jul-DEC 2023'!BG6</f>
        <v>251284</v>
      </c>
      <c r="Y6" s="11">
        <f>'[1]Customer %- Jul-DEC 2023'!BH6</f>
        <v>252023</v>
      </c>
      <c r="Z6" s="11">
        <f>'[1]Customer %- Jul-DEC 2023'!BI6</f>
        <v>252586</v>
      </c>
      <c r="AA6" s="3">
        <f t="shared" si="2"/>
        <v>250824</v>
      </c>
    </row>
    <row r="7" spans="2:27" x14ac:dyDescent="0.25">
      <c r="B7" s="12" t="s">
        <v>26</v>
      </c>
      <c r="C7" s="9">
        <v>12.946007873659186</v>
      </c>
      <c r="D7" s="9">
        <v>13.14061685465026</v>
      </c>
      <c r="E7" s="9">
        <v>12.677416135711415</v>
      </c>
      <c r="F7" s="9">
        <v>13.65283948029642</v>
      </c>
      <c r="G7" s="9">
        <v>11.957126119254413</v>
      </c>
      <c r="H7" s="9">
        <v>11.629730832449223</v>
      </c>
      <c r="I7" s="10">
        <f t="shared" si="0"/>
        <v>12667289.549336819</v>
      </c>
      <c r="K7" s="12" t="s">
        <v>26</v>
      </c>
      <c r="L7" s="9"/>
      <c r="M7" s="9"/>
      <c r="N7" s="9"/>
      <c r="O7" s="9"/>
      <c r="P7" s="9"/>
      <c r="Q7" s="9"/>
      <c r="R7" s="10">
        <f t="shared" si="1"/>
        <v>0</v>
      </c>
      <c r="T7" s="12" t="s">
        <v>26</v>
      </c>
      <c r="U7" s="11">
        <f>'[1]Customer %- Jul-DEC 2023'!BD7</f>
        <v>109101</v>
      </c>
      <c r="V7" s="11">
        <f>'[1]Customer %- Jul-DEC 2023'!BE7</f>
        <v>109463</v>
      </c>
      <c r="W7" s="11">
        <f>'[1]Customer %- Jul-DEC 2023'!BF7</f>
        <v>109806</v>
      </c>
      <c r="X7" s="11">
        <f>'[1]Customer %- Jul-DEC 2023'!BG7</f>
        <v>110158</v>
      </c>
      <c r="Y7" s="11">
        <f>'[1]Customer %- Jul-DEC 2023'!BH7</f>
        <v>110482</v>
      </c>
      <c r="Z7" s="11">
        <f>'[1]Customer %- Jul-DEC 2023'!BI7</f>
        <v>110729</v>
      </c>
      <c r="AA7" s="3">
        <f t="shared" si="2"/>
        <v>109957</v>
      </c>
    </row>
    <row r="8" spans="2:27" x14ac:dyDescent="0.25">
      <c r="B8" s="12" t="s">
        <v>27</v>
      </c>
      <c r="C8" s="9">
        <v>12.200520139283832</v>
      </c>
      <c r="D8" s="9">
        <v>12.383922684302986</v>
      </c>
      <c r="E8" s="9">
        <v>11.947395087912239</v>
      </c>
      <c r="F8" s="9">
        <v>12.866649291685036</v>
      </c>
      <c r="G8" s="9">
        <v>11.268582519769963</v>
      </c>
      <c r="H8" s="9">
        <v>10.960040084978107</v>
      </c>
      <c r="I8" s="10">
        <f t="shared" si="0"/>
        <v>11937851.634655362</v>
      </c>
      <c r="K8" s="12" t="s">
        <v>27</v>
      </c>
      <c r="L8" s="9"/>
      <c r="M8" s="9"/>
      <c r="N8" s="9"/>
      <c r="O8" s="9"/>
      <c r="P8" s="9"/>
      <c r="Q8" s="9"/>
      <c r="R8" s="10">
        <f t="shared" si="1"/>
        <v>0</v>
      </c>
      <c r="T8" s="12" t="s">
        <v>27</v>
      </c>
      <c r="U8" s="11">
        <f>'[1]Customer %- Jul-DEC 2023'!BD8</f>
        <v>74162</v>
      </c>
      <c r="V8" s="11">
        <f>'[1]Customer %- Jul-DEC 2023'!BE8</f>
        <v>74408</v>
      </c>
      <c r="W8" s="11">
        <f>'[1]Customer %- Jul-DEC 2023'!BF8</f>
        <v>74640</v>
      </c>
      <c r="X8" s="11">
        <f>'[1]Customer %- Jul-DEC 2023'!BG8</f>
        <v>74880</v>
      </c>
      <c r="Y8" s="11">
        <f>'[1]Customer %- Jul-DEC 2023'!BH8</f>
        <v>75100</v>
      </c>
      <c r="Z8" s="11">
        <f>'[1]Customer %- Jul-DEC 2023'!BI8</f>
        <v>75268</v>
      </c>
      <c r="AA8" s="3">
        <f t="shared" si="2"/>
        <v>74743</v>
      </c>
    </row>
    <row r="9" spans="2:27" x14ac:dyDescent="0.25">
      <c r="B9" s="12" t="s">
        <v>28</v>
      </c>
      <c r="C9" s="9">
        <v>9.7564547505546422</v>
      </c>
      <c r="D9" s="9">
        <v>9.9031172379886385</v>
      </c>
      <c r="E9" s="9">
        <v>9.5540368960906328</v>
      </c>
      <c r="F9" s="9">
        <v>10.289141788421304</v>
      </c>
      <c r="G9" s="9">
        <v>9.0112072437823283</v>
      </c>
      <c r="H9" s="9">
        <v>8.7644734759341816</v>
      </c>
      <c r="I9" s="10">
        <f t="shared" si="0"/>
        <v>9546405.232128622</v>
      </c>
      <c r="K9" s="12" t="s">
        <v>28</v>
      </c>
      <c r="L9" s="9"/>
      <c r="M9" s="9"/>
      <c r="N9" s="9"/>
      <c r="O9" s="9"/>
      <c r="P9" s="9"/>
      <c r="Q9" s="9"/>
      <c r="R9" s="10">
        <f t="shared" si="1"/>
        <v>0</v>
      </c>
      <c r="T9" s="12" t="s">
        <v>28</v>
      </c>
      <c r="U9" s="11">
        <f>'[1]Customer %- Jul-DEC 2023'!BD9</f>
        <v>31135</v>
      </c>
      <c r="V9" s="11">
        <f>'[1]Customer %- Jul-DEC 2023'!BE9</f>
        <v>31238</v>
      </c>
      <c r="W9" s="11">
        <f>'[1]Customer %- Jul-DEC 2023'!BF9</f>
        <v>31336</v>
      </c>
      <c r="X9" s="11">
        <f>'[1]Customer %- Jul-DEC 2023'!BG9</f>
        <v>31436</v>
      </c>
      <c r="Y9" s="11">
        <f>'[1]Customer %- Jul-DEC 2023'!BH9</f>
        <v>31529</v>
      </c>
      <c r="Z9" s="11">
        <f>'[1]Customer %- Jul-DEC 2023'!BI9</f>
        <v>31599</v>
      </c>
      <c r="AA9" s="3">
        <f t="shared" si="2"/>
        <v>31379</v>
      </c>
    </row>
    <row r="10" spans="2:27" x14ac:dyDescent="0.25">
      <c r="B10" s="12" t="s">
        <v>29</v>
      </c>
      <c r="C10" s="13">
        <v>1.8537791097116868E-2</v>
      </c>
      <c r="D10" s="13">
        <v>1.8816457746360579E-2</v>
      </c>
      <c r="E10" s="13">
        <v>1.8153186238454754E-2</v>
      </c>
      <c r="F10" s="13">
        <v>1.9549925246312078E-2</v>
      </c>
      <c r="G10" s="13">
        <v>1.712178057388793E-2</v>
      </c>
      <c r="H10" s="9">
        <v>1.6652973085725959E-2</v>
      </c>
      <c r="I10" s="10">
        <f t="shared" si="0"/>
        <v>18138.685664643028</v>
      </c>
      <c r="K10" s="12" t="s">
        <v>29</v>
      </c>
      <c r="L10" s="9"/>
      <c r="M10" s="9"/>
      <c r="N10" s="9"/>
      <c r="O10" s="9"/>
      <c r="P10" s="9"/>
      <c r="Q10" s="9"/>
      <c r="R10" s="10">
        <f t="shared" si="1"/>
        <v>0</v>
      </c>
      <c r="T10" s="12" t="s">
        <v>29</v>
      </c>
      <c r="U10" s="11">
        <f>'[1]Customer %- Jul-DEC 2023'!BD10</f>
        <v>104</v>
      </c>
      <c r="V10" s="11">
        <f>'[1]Customer %- Jul-DEC 2023'!BE10</f>
        <v>105</v>
      </c>
      <c r="W10" s="11">
        <f>'[1]Customer %- Jul-DEC 2023'!BF10</f>
        <v>105</v>
      </c>
      <c r="X10" s="11">
        <f>'[1]Customer %- Jul-DEC 2023'!BG10</f>
        <v>105</v>
      </c>
      <c r="Y10" s="11">
        <f>'[1]Customer %- Jul-DEC 2023'!BH10</f>
        <v>106</v>
      </c>
      <c r="Z10" s="11">
        <f>'[1]Customer %- Jul-DEC 2023'!BI10</f>
        <v>106</v>
      </c>
      <c r="AA10" s="3">
        <f t="shared" si="2"/>
        <v>105</v>
      </c>
    </row>
    <row r="11" spans="2:27" x14ac:dyDescent="0.25">
      <c r="B11" s="12" t="s">
        <v>30</v>
      </c>
      <c r="C11" s="13">
        <v>8.2603699171456997E-3</v>
      </c>
      <c r="D11" s="13">
        <v>8.3845427268545419E-3</v>
      </c>
      <c r="E11" s="13">
        <v>8.0889914401827828E-3</v>
      </c>
      <c r="F11" s="13">
        <v>8.7113730832903587E-3</v>
      </c>
      <c r="G11" s="13">
        <v>7.6294009593467728E-3</v>
      </c>
      <c r="H11" s="9">
        <v>7.4205021077059169E-3</v>
      </c>
      <c r="I11" s="10">
        <f t="shared" si="0"/>
        <v>8082.5300390876773</v>
      </c>
      <c r="K11" s="12" t="s">
        <v>30</v>
      </c>
      <c r="L11" s="9"/>
      <c r="M11" s="9"/>
      <c r="N11" s="9"/>
      <c r="O11" s="9"/>
      <c r="P11" s="9"/>
      <c r="Q11" s="9"/>
      <c r="R11" s="10">
        <f t="shared" si="1"/>
        <v>0</v>
      </c>
      <c r="T11" s="12" t="s">
        <v>30</v>
      </c>
      <c r="U11" s="11">
        <f>'[1]Customer %- Jul-DEC 2023'!BD11</f>
        <v>0</v>
      </c>
      <c r="V11" s="11">
        <f>'[1]Customer %- Jul-DEC 2023'!BE11</f>
        <v>0</v>
      </c>
      <c r="W11" s="11">
        <f>'[1]Customer %- Jul-DEC 2023'!BF11</f>
        <v>0</v>
      </c>
      <c r="X11" s="11">
        <f>'[1]Customer %- Jul-DEC 2023'!BG11</f>
        <v>0</v>
      </c>
      <c r="Y11" s="11">
        <f>'[1]Customer %- Jul-DEC 2023'!BH11</f>
        <v>0</v>
      </c>
      <c r="Z11" s="11">
        <f>'[1]Customer %- Jul-DEC 2023'!BI11</f>
        <v>0</v>
      </c>
      <c r="AA11" s="3">
        <f t="shared" si="2"/>
        <v>0</v>
      </c>
    </row>
    <row r="12" spans="2:27" x14ac:dyDescent="0.25">
      <c r="B12" s="12" t="s">
        <v>31</v>
      </c>
      <c r="C12" s="13">
        <v>1.9247758696985667E-2</v>
      </c>
      <c r="D12" s="13">
        <v>1.9537097830944011E-2</v>
      </c>
      <c r="E12" s="13">
        <v>1.8848424090481875E-2</v>
      </c>
      <c r="F12" s="13">
        <v>2.0298655957108429E-2</v>
      </c>
      <c r="G12" s="13">
        <v>1.7777517246927364E-2</v>
      </c>
      <c r="H12" s="9">
        <v>1.7290755185568014E-2</v>
      </c>
      <c r="I12" s="10">
        <f t="shared" si="0"/>
        <v>18833.368168002558</v>
      </c>
      <c r="K12" s="12" t="s">
        <v>31</v>
      </c>
      <c r="L12" s="9"/>
      <c r="M12" s="9"/>
      <c r="N12" s="9"/>
      <c r="O12" s="9"/>
      <c r="P12" s="9"/>
      <c r="Q12" s="9"/>
      <c r="R12" s="10">
        <f t="shared" si="1"/>
        <v>0</v>
      </c>
      <c r="T12" s="12" t="s">
        <v>31</v>
      </c>
      <c r="U12" s="11">
        <f>'[1]Customer %- Jul-DEC 2023'!BD12</f>
        <v>0</v>
      </c>
      <c r="V12" s="11">
        <f>'[1]Customer %- Jul-DEC 2023'!BE12</f>
        <v>0</v>
      </c>
      <c r="W12" s="11">
        <f>'[1]Customer %- Jul-DEC 2023'!BF12</f>
        <v>0</v>
      </c>
      <c r="X12" s="11">
        <f>'[1]Customer %- Jul-DEC 2023'!BG12</f>
        <v>0</v>
      </c>
      <c r="Y12" s="11">
        <f>'[1]Customer %- Jul-DEC 2023'!BH12</f>
        <v>0</v>
      </c>
      <c r="Z12" s="11">
        <f>'[1]Customer %- Jul-DEC 2023'!BI12</f>
        <v>0</v>
      </c>
      <c r="AA12" s="3">
        <f t="shared" si="2"/>
        <v>0</v>
      </c>
    </row>
    <row r="13" spans="2:27" x14ac:dyDescent="0.25">
      <c r="B13" s="12" t="s">
        <v>32</v>
      </c>
      <c r="C13" s="13">
        <v>6.0618044355219888E-4</v>
      </c>
      <c r="D13" s="13">
        <v>6.1529276293031661E-4</v>
      </c>
      <c r="E13" s="13">
        <v>5.9360397515881009E-4</v>
      </c>
      <c r="F13" s="13">
        <v>6.3927693947661882E-4</v>
      </c>
      <c r="G13" s="13">
        <v>5.5987730621783773E-4</v>
      </c>
      <c r="H13" s="9">
        <v>5.4454743602856714E-4</v>
      </c>
      <c r="I13" s="10">
        <f t="shared" si="0"/>
        <v>593.12981056072488</v>
      </c>
      <c r="K13" s="12" t="s">
        <v>32</v>
      </c>
      <c r="L13" s="9"/>
      <c r="M13" s="9"/>
      <c r="N13" s="9"/>
      <c r="O13" s="9"/>
      <c r="P13" s="9"/>
      <c r="Q13" s="9"/>
      <c r="R13" s="10">
        <f t="shared" si="1"/>
        <v>0</v>
      </c>
      <c r="T13" s="12" t="s">
        <v>32</v>
      </c>
      <c r="U13" s="11">
        <f>'[1]Customer %- Jul-DEC 2023'!BD13</f>
        <v>1</v>
      </c>
      <c r="V13" s="11">
        <f>'[1]Customer %- Jul-DEC 2023'!BE13</f>
        <v>1</v>
      </c>
      <c r="W13" s="11">
        <f>'[1]Customer %- Jul-DEC 2023'!BF13</f>
        <v>1</v>
      </c>
      <c r="X13" s="11">
        <f>'[1]Customer %- Jul-DEC 2023'!BG13</f>
        <v>1</v>
      </c>
      <c r="Y13" s="11">
        <f>'[1]Customer %- Jul-DEC 2023'!BH13</f>
        <v>1</v>
      </c>
      <c r="Z13" s="11">
        <f>'[1]Customer %- Jul-DEC 2023'!BI13</f>
        <v>1</v>
      </c>
      <c r="AA13" s="3">
        <f t="shared" si="2"/>
        <v>1</v>
      </c>
    </row>
    <row r="14" spans="2:27" x14ac:dyDescent="0.25">
      <c r="B14" s="12" t="s">
        <v>33</v>
      </c>
      <c r="C14" s="13">
        <v>7.3693413175018711E-4</v>
      </c>
      <c r="D14" s="13">
        <v>7.4801198693435122E-4</v>
      </c>
      <c r="E14" s="13">
        <v>7.2164490737063568E-4</v>
      </c>
      <c r="F14" s="13">
        <v>7.7716957277680914E-4</v>
      </c>
      <c r="G14" s="13">
        <v>6.8064336441884415E-4</v>
      </c>
      <c r="H14" s="9">
        <v>6.6200682690276645E-4</v>
      </c>
      <c r="I14" s="10">
        <f t="shared" si="0"/>
        <v>721.06846502559893</v>
      </c>
      <c r="K14" s="12" t="s">
        <v>33</v>
      </c>
      <c r="L14" s="9"/>
      <c r="M14" s="9"/>
      <c r="N14" s="9"/>
      <c r="O14" s="9"/>
      <c r="P14" s="9"/>
      <c r="Q14" s="9"/>
      <c r="R14" s="10">
        <f t="shared" si="1"/>
        <v>0</v>
      </c>
      <c r="T14" s="12" t="s">
        <v>33</v>
      </c>
      <c r="U14" s="11">
        <f>'[1]Customer %- Jul-DEC 2023'!BD14</f>
        <v>0</v>
      </c>
      <c r="V14" s="11">
        <f>'[1]Customer %- Jul-DEC 2023'!BE14</f>
        <v>0</v>
      </c>
      <c r="W14" s="11">
        <f>'[1]Customer %- Jul-DEC 2023'!BF14</f>
        <v>0</v>
      </c>
      <c r="X14" s="11">
        <f>'[1]Customer %- Jul-DEC 2023'!BG14</f>
        <v>0</v>
      </c>
      <c r="Y14" s="11">
        <f>'[1]Customer %- Jul-DEC 2023'!BH14</f>
        <v>0</v>
      </c>
      <c r="Z14" s="11">
        <f>'[1]Customer %- Jul-DEC 2023'!BI14</f>
        <v>0</v>
      </c>
      <c r="AA14" s="3">
        <f t="shared" si="2"/>
        <v>0</v>
      </c>
    </row>
    <row r="15" spans="2:27" x14ac:dyDescent="0.25">
      <c r="B15" s="12" t="s">
        <v>34</v>
      </c>
      <c r="C15" s="13">
        <v>9.5810501507988656E-4</v>
      </c>
      <c r="D15" s="13">
        <v>9.7250758940911337E-4</v>
      </c>
      <c r="E15" s="13">
        <v>9.3822714279306505E-4</v>
      </c>
      <c r="F15" s="13">
        <v>1.0104160374232315E-3</v>
      </c>
      <c r="G15" s="13">
        <v>8.8492009371552056E-4</v>
      </c>
      <c r="H15" s="9">
        <v>8.6069030262758196E-4</v>
      </c>
      <c r="I15" s="10">
        <f t="shared" si="0"/>
        <v>937.47769684139973</v>
      </c>
      <c r="K15" s="12" t="s">
        <v>34</v>
      </c>
      <c r="L15" s="9"/>
      <c r="M15" s="9"/>
      <c r="N15" s="9"/>
      <c r="O15" s="9"/>
      <c r="P15" s="9"/>
      <c r="Q15" s="9"/>
      <c r="R15" s="10">
        <f t="shared" si="1"/>
        <v>0</v>
      </c>
      <c r="T15" s="12" t="s">
        <v>34</v>
      </c>
      <c r="U15" s="11">
        <f>'[1]Customer %- Jul-DEC 2023'!BD15</f>
        <v>0</v>
      </c>
      <c r="V15" s="11">
        <f>'[1]Customer %- Jul-DEC 2023'!BE15</f>
        <v>0</v>
      </c>
      <c r="W15" s="11">
        <f>'[1]Customer %- Jul-DEC 2023'!BF15</f>
        <v>0</v>
      </c>
      <c r="X15" s="11">
        <f>'[1]Customer %- Jul-DEC 2023'!BG15</f>
        <v>0</v>
      </c>
      <c r="Y15" s="11">
        <f>'[1]Customer %- Jul-DEC 2023'!BH15</f>
        <v>0</v>
      </c>
      <c r="Z15" s="11">
        <f>'[1]Customer %- Jul-DEC 2023'!BI15</f>
        <v>0</v>
      </c>
      <c r="AA15" s="3">
        <f t="shared" si="2"/>
        <v>0</v>
      </c>
    </row>
    <row r="16" spans="2:27" x14ac:dyDescent="0.25">
      <c r="B16" s="14" t="s">
        <v>35</v>
      </c>
      <c r="C16" s="15">
        <f t="shared" ref="C16:H16" si="3">SUM(C4:C15)</f>
        <v>74.583369685063104</v>
      </c>
      <c r="D16" s="15">
        <f t="shared" si="3"/>
        <v>75.70453334531571</v>
      </c>
      <c r="E16" s="15">
        <f t="shared" si="3"/>
        <v>73.03598325665908</v>
      </c>
      <c r="F16" s="15">
        <f t="shared" si="3"/>
        <v>78.655504009202915</v>
      </c>
      <c r="G16" s="15">
        <f t="shared" si="3"/>
        <v>68.886313559085465</v>
      </c>
      <c r="H16" s="15">
        <f t="shared" si="3"/>
        <v>67.000153443377386</v>
      </c>
      <c r="I16" s="10">
        <f t="shared" si="0"/>
        <v>72977642.883117273</v>
      </c>
      <c r="K16" s="14" t="s">
        <v>35</v>
      </c>
      <c r="L16" s="15"/>
      <c r="M16" s="15"/>
      <c r="N16" s="15"/>
      <c r="O16" s="15"/>
      <c r="P16" s="15"/>
      <c r="Q16" s="15"/>
      <c r="R16" s="10">
        <f t="shared" si="1"/>
        <v>0</v>
      </c>
      <c r="T16" s="14" t="s">
        <v>35</v>
      </c>
      <c r="U16" s="16">
        <f t="shared" ref="U16:Z16" si="4">SUM(U4:U15)</f>
        <v>1013576</v>
      </c>
      <c r="V16" s="16">
        <f t="shared" si="4"/>
        <v>1016939</v>
      </c>
      <c r="W16" s="16">
        <f t="shared" si="4"/>
        <v>1020119</v>
      </c>
      <c r="X16" s="16">
        <f t="shared" si="4"/>
        <v>1023391</v>
      </c>
      <c r="Y16" s="16">
        <f t="shared" si="4"/>
        <v>1026403</v>
      </c>
      <c r="Z16" s="16">
        <f t="shared" si="4"/>
        <v>1028694</v>
      </c>
      <c r="AA16" s="3">
        <f t="shared" si="2"/>
        <v>1021520</v>
      </c>
    </row>
    <row r="17" spans="2:27" x14ac:dyDescent="0.25">
      <c r="B17" s="8" t="s">
        <v>36</v>
      </c>
      <c r="C17" s="9"/>
      <c r="D17" s="9"/>
      <c r="E17" s="9"/>
      <c r="F17" s="9"/>
      <c r="G17" s="9"/>
      <c r="H17" s="9"/>
      <c r="I17" s="10">
        <f t="shared" si="0"/>
        <v>0</v>
      </c>
      <c r="K17" s="8" t="s">
        <v>36</v>
      </c>
      <c r="L17" s="9"/>
      <c r="M17" s="9"/>
      <c r="N17" s="9"/>
      <c r="O17" s="9"/>
      <c r="P17" s="9"/>
      <c r="Q17" s="9"/>
      <c r="R17" s="10">
        <f t="shared" si="1"/>
        <v>0</v>
      </c>
      <c r="T17" s="8" t="s">
        <v>36</v>
      </c>
      <c r="U17" s="11"/>
      <c r="V17" s="11"/>
      <c r="W17" s="11"/>
      <c r="X17" s="11"/>
      <c r="Y17" s="11"/>
      <c r="Z17" s="11"/>
      <c r="AA17" s="3">
        <f t="shared" si="2"/>
        <v>0</v>
      </c>
    </row>
    <row r="18" spans="2:27" x14ac:dyDescent="0.25">
      <c r="B18" s="12" t="s">
        <v>23</v>
      </c>
      <c r="C18" s="9">
        <v>2.6155509159887937E-2</v>
      </c>
      <c r="D18" s="9">
        <v>2.684681678514091E-2</v>
      </c>
      <c r="E18" s="9">
        <v>2.6056337828578243E-2</v>
      </c>
      <c r="F18" s="9">
        <v>2.7704217800876743E-2</v>
      </c>
      <c r="G18" s="9">
        <v>2.6051215399357581E-2</v>
      </c>
      <c r="H18" s="9">
        <v>2.4018382117132139E-2</v>
      </c>
      <c r="I18" s="10">
        <f t="shared" si="0"/>
        <v>26138.74651516226</v>
      </c>
      <c r="K18" s="12" t="s">
        <v>23</v>
      </c>
      <c r="L18" s="9"/>
      <c r="M18" s="9"/>
      <c r="N18" s="9"/>
      <c r="O18" s="9"/>
      <c r="P18" s="9"/>
      <c r="Q18" s="9"/>
      <c r="R18" s="10">
        <f t="shared" si="1"/>
        <v>0</v>
      </c>
      <c r="T18" s="12" t="s">
        <v>23</v>
      </c>
      <c r="U18" s="11">
        <f>'[1]Customer %- Jul-DEC 2023'!BD18</f>
        <v>2165</v>
      </c>
      <c r="V18" s="11">
        <f>'[1]Customer %- Jul-DEC 2023'!BE18</f>
        <v>2172</v>
      </c>
      <c r="W18" s="11">
        <f>'[1]Customer %- Jul-DEC 2023'!BF18</f>
        <v>2178</v>
      </c>
      <c r="X18" s="11">
        <f>'[1]Customer %- Jul-DEC 2023'!BG18</f>
        <v>2186</v>
      </c>
      <c r="Y18" s="11">
        <f>'[1]Customer %- Jul-DEC 2023'!BH18</f>
        <v>2192</v>
      </c>
      <c r="Z18" s="11">
        <f>'[1]Customer %- Jul-DEC 2023'!BI18</f>
        <v>2197</v>
      </c>
      <c r="AA18" s="3">
        <f t="shared" si="2"/>
        <v>2182</v>
      </c>
    </row>
    <row r="19" spans="2:27" x14ac:dyDescent="0.25">
      <c r="B19" s="12" t="s">
        <v>24</v>
      </c>
      <c r="C19" s="9">
        <v>3.9492373173462707E-2</v>
      </c>
      <c r="D19" s="9">
        <v>4.0536183047216574E-2</v>
      </c>
      <c r="E19" s="9">
        <v>3.9342633736151433E-2</v>
      </c>
      <c r="F19" s="9">
        <v>4.1830778410119097E-2</v>
      </c>
      <c r="G19" s="9">
        <v>3.9334899346998443E-2</v>
      </c>
      <c r="H19" s="9">
        <v>3.6265511169910246E-2</v>
      </c>
      <c r="I19" s="10">
        <f t="shared" si="0"/>
        <v>39467.063147309753</v>
      </c>
      <c r="K19" s="12" t="s">
        <v>24</v>
      </c>
      <c r="L19" s="9"/>
      <c r="M19" s="9"/>
      <c r="N19" s="9"/>
      <c r="O19" s="9"/>
      <c r="P19" s="9"/>
      <c r="Q19" s="9"/>
      <c r="R19" s="10">
        <f t="shared" si="1"/>
        <v>0</v>
      </c>
      <c r="T19" s="12" t="s">
        <v>24</v>
      </c>
      <c r="U19" s="11">
        <f>'[1]Customer %- Jul-DEC 2023'!BD19</f>
        <v>780</v>
      </c>
      <c r="V19" s="11">
        <f>'[1]Customer %- Jul-DEC 2023'!BE19</f>
        <v>783</v>
      </c>
      <c r="W19" s="11">
        <f>'[1]Customer %- Jul-DEC 2023'!BF19</f>
        <v>785</v>
      </c>
      <c r="X19" s="11">
        <f>'[1]Customer %- Jul-DEC 2023'!BG19</f>
        <v>788</v>
      </c>
      <c r="Y19" s="11">
        <f>'[1]Customer %- Jul-DEC 2023'!BH19</f>
        <v>790</v>
      </c>
      <c r="Z19" s="11">
        <f>'[1]Customer %- Jul-DEC 2023'!BI19</f>
        <v>792</v>
      </c>
      <c r="AA19" s="3">
        <f t="shared" si="2"/>
        <v>786</v>
      </c>
    </row>
    <row r="20" spans="2:27" x14ac:dyDescent="0.25">
      <c r="B20" s="12" t="s">
        <v>25</v>
      </c>
      <c r="C20" s="9">
        <v>5.3119411828921256E-2</v>
      </c>
      <c r="D20" s="9">
        <v>5.4523393461311076E-2</v>
      </c>
      <c r="E20" s="9">
        <v>5.2918004058295984E-2</v>
      </c>
      <c r="F20" s="9">
        <v>5.6264695356028314E-2</v>
      </c>
      <c r="G20" s="9">
        <v>5.2907600879918776E-2</v>
      </c>
      <c r="H20" s="9">
        <v>4.8779105134033114E-2</v>
      </c>
      <c r="I20" s="10">
        <f t="shared" si="0"/>
        <v>53085.368453084753</v>
      </c>
      <c r="K20" s="12" t="s">
        <v>25</v>
      </c>
      <c r="L20" s="9"/>
      <c r="M20" s="9"/>
      <c r="N20" s="9"/>
      <c r="O20" s="9"/>
      <c r="P20" s="9"/>
      <c r="Q20" s="9"/>
      <c r="R20" s="10">
        <f t="shared" si="1"/>
        <v>0</v>
      </c>
      <c r="T20" s="12" t="s">
        <v>25</v>
      </c>
      <c r="U20" s="11">
        <f>'[1]Customer %- Jul-DEC 2023'!BD20</f>
        <v>626</v>
      </c>
      <c r="V20" s="11">
        <f>'[1]Customer %- Jul-DEC 2023'!BE20</f>
        <v>628</v>
      </c>
      <c r="W20" s="11">
        <f>'[1]Customer %- Jul-DEC 2023'!BF20</f>
        <v>630</v>
      </c>
      <c r="X20" s="11">
        <f>'[1]Customer %- Jul-DEC 2023'!BG20</f>
        <v>632</v>
      </c>
      <c r="Y20" s="11">
        <f>'[1]Customer %- Jul-DEC 2023'!BH20</f>
        <v>634</v>
      </c>
      <c r="Z20" s="11">
        <f>'[1]Customer %- Jul-DEC 2023'!BI20</f>
        <v>636</v>
      </c>
      <c r="AA20" s="3">
        <f t="shared" si="2"/>
        <v>631</v>
      </c>
    </row>
    <row r="21" spans="2:27" x14ac:dyDescent="0.25">
      <c r="B21" s="12" t="s">
        <v>26</v>
      </c>
      <c r="C21" s="9">
        <v>6.2952771906487709E-2</v>
      </c>
      <c r="D21" s="9">
        <v>6.4616655831810324E-2</v>
      </c>
      <c r="E21" s="9">
        <v>6.2714079929151761E-2</v>
      </c>
      <c r="F21" s="9">
        <v>6.6680304076853311E-2</v>
      </c>
      <c r="G21" s="9">
        <v>6.2701750935043321E-2</v>
      </c>
      <c r="H21" s="9">
        <v>5.7808996251601207E-2</v>
      </c>
      <c r="I21" s="10">
        <f t="shared" si="0"/>
        <v>62912.42648849127</v>
      </c>
      <c r="K21" s="12" t="s">
        <v>26</v>
      </c>
      <c r="L21" s="9"/>
      <c r="M21" s="9"/>
      <c r="N21" s="9"/>
      <c r="O21" s="9"/>
      <c r="P21" s="9"/>
      <c r="Q21" s="9"/>
      <c r="R21" s="10">
        <f t="shared" si="1"/>
        <v>0</v>
      </c>
      <c r="T21" s="12" t="s">
        <v>26</v>
      </c>
      <c r="U21" s="11">
        <f>'[1]Customer %- Jul-DEC 2023'!BD21</f>
        <v>527</v>
      </c>
      <c r="V21" s="11">
        <f>'[1]Customer %- Jul-DEC 2023'!BE21</f>
        <v>529</v>
      </c>
      <c r="W21" s="11">
        <f>'[1]Customer %- Jul-DEC 2023'!BF21</f>
        <v>530</v>
      </c>
      <c r="X21" s="11">
        <f>'[1]Customer %- Jul-DEC 2023'!BG21</f>
        <v>532</v>
      </c>
      <c r="Y21" s="11">
        <f>'[1]Customer %- Jul-DEC 2023'!BH21</f>
        <v>534</v>
      </c>
      <c r="Z21" s="11">
        <f>'[1]Customer %- Jul-DEC 2023'!BI21</f>
        <v>535</v>
      </c>
      <c r="AA21" s="3">
        <f t="shared" si="2"/>
        <v>531</v>
      </c>
    </row>
    <row r="22" spans="2:27" x14ac:dyDescent="0.25">
      <c r="B22" s="12" t="s">
        <v>27</v>
      </c>
      <c r="C22" s="9">
        <v>0.1418837649717169</v>
      </c>
      <c r="D22" s="9">
        <v>0.14563384790930972</v>
      </c>
      <c r="E22" s="9">
        <v>0.14134579793091251</v>
      </c>
      <c r="F22" s="9">
        <v>0.15028492479944108</v>
      </c>
      <c r="G22" s="9">
        <v>0.14131801068581681</v>
      </c>
      <c r="H22" s="9">
        <v>0.13029065740896728</v>
      </c>
      <c r="I22" s="10">
        <f t="shared" si="0"/>
        <v>141792.83395102739</v>
      </c>
      <c r="K22" s="12" t="s">
        <v>27</v>
      </c>
      <c r="L22" s="9"/>
      <c r="M22" s="9"/>
      <c r="N22" s="9"/>
      <c r="O22" s="9"/>
      <c r="P22" s="9"/>
      <c r="Q22" s="9"/>
      <c r="R22" s="10">
        <f t="shared" si="1"/>
        <v>0</v>
      </c>
      <c r="T22" s="12" t="s">
        <v>27</v>
      </c>
      <c r="U22" s="11">
        <f>'[1]Customer %- Jul-DEC 2023'!BD22</f>
        <v>832</v>
      </c>
      <c r="V22" s="11">
        <f>'[1]Customer %- Jul-DEC 2023'!BE22</f>
        <v>834</v>
      </c>
      <c r="W22" s="11">
        <f>'[1]Customer %- Jul-DEC 2023'!BF22</f>
        <v>837</v>
      </c>
      <c r="X22" s="11">
        <f>'[1]Customer %- Jul-DEC 2023'!BG22</f>
        <v>840</v>
      </c>
      <c r="Y22" s="11">
        <f>'[1]Customer %- Jul-DEC 2023'!BH22</f>
        <v>842</v>
      </c>
      <c r="Z22" s="11">
        <f>'[1]Customer %- Jul-DEC 2023'!BI22</f>
        <v>844</v>
      </c>
      <c r="AA22" s="3">
        <f t="shared" si="2"/>
        <v>838</v>
      </c>
    </row>
    <row r="23" spans="2:27" x14ac:dyDescent="0.25">
      <c r="B23" s="12" t="s">
        <v>28</v>
      </c>
      <c r="C23" s="9">
        <v>0.66460464409900921</v>
      </c>
      <c r="D23" s="9">
        <v>0.68217058997433522</v>
      </c>
      <c r="E23" s="9">
        <v>0.66208472651885431</v>
      </c>
      <c r="F23" s="9">
        <v>0.70395692544308364</v>
      </c>
      <c r="G23" s="9">
        <v>0.66195456693265364</v>
      </c>
      <c r="H23" s="9">
        <v>0.61030080512716756</v>
      </c>
      <c r="I23" s="10">
        <f t="shared" si="0"/>
        <v>664178.70968251734</v>
      </c>
      <c r="K23" s="12" t="s">
        <v>28</v>
      </c>
      <c r="L23" s="9"/>
      <c r="M23" s="9"/>
      <c r="N23" s="9"/>
      <c r="O23" s="9"/>
      <c r="P23" s="9"/>
      <c r="Q23" s="9"/>
      <c r="R23" s="10">
        <f t="shared" si="1"/>
        <v>0</v>
      </c>
      <c r="T23" s="12" t="s">
        <v>28</v>
      </c>
      <c r="U23" s="11">
        <f>'[1]Customer %- Jul-DEC 2023'!BD23</f>
        <v>1332</v>
      </c>
      <c r="V23" s="11">
        <f>'[1]Customer %- Jul-DEC 2023'!BE23</f>
        <v>1337</v>
      </c>
      <c r="W23" s="11">
        <f>'[1]Customer %- Jul-DEC 2023'!BF23</f>
        <v>1341</v>
      </c>
      <c r="X23" s="11">
        <f>'[1]Customer %- Jul-DEC 2023'!BG23</f>
        <v>1345</v>
      </c>
      <c r="Y23" s="11">
        <f>'[1]Customer %- Jul-DEC 2023'!BH23</f>
        <v>1349</v>
      </c>
      <c r="Z23" s="11">
        <f>'[1]Customer %- Jul-DEC 2023'!BI23</f>
        <v>1352</v>
      </c>
      <c r="AA23" s="3">
        <f t="shared" si="2"/>
        <v>1343</v>
      </c>
    </row>
    <row r="24" spans="2:27" x14ac:dyDescent="0.25">
      <c r="B24" s="12" t="s">
        <v>37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10">
        <f t="shared" si="0"/>
        <v>0</v>
      </c>
      <c r="K24" s="12" t="s">
        <v>37</v>
      </c>
      <c r="L24" s="9"/>
      <c r="M24" s="9"/>
      <c r="N24" s="9"/>
      <c r="O24" s="9"/>
      <c r="P24" s="9"/>
      <c r="Q24" s="9"/>
      <c r="R24" s="10">
        <f t="shared" si="1"/>
        <v>0</v>
      </c>
      <c r="T24" s="12" t="s">
        <v>37</v>
      </c>
      <c r="U24" s="11">
        <f>'[1]Customer %- Jul-DEC 2023'!BD24</f>
        <v>0</v>
      </c>
      <c r="V24" s="11">
        <f>'[1]Customer %- Jul-DEC 2023'!BE24</f>
        <v>0</v>
      </c>
      <c r="W24" s="11">
        <f>'[1]Customer %- Jul-DEC 2023'!BF24</f>
        <v>0</v>
      </c>
      <c r="X24" s="11">
        <f>'[1]Customer %- Jul-DEC 2023'!BG24</f>
        <v>0</v>
      </c>
      <c r="Y24" s="11">
        <f>'[1]Customer %- Jul-DEC 2023'!BH24</f>
        <v>0</v>
      </c>
      <c r="Z24" s="11">
        <f>'[1]Customer %- Jul-DEC 2023'!BI24</f>
        <v>0</v>
      </c>
      <c r="AA24" s="3">
        <f t="shared" si="2"/>
        <v>0</v>
      </c>
    </row>
    <row r="25" spans="2:27" x14ac:dyDescent="0.25">
      <c r="B25" s="12" t="s">
        <v>38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10">
        <f t="shared" si="0"/>
        <v>0</v>
      </c>
      <c r="K25" s="12" t="s">
        <v>38</v>
      </c>
      <c r="L25" s="9"/>
      <c r="M25" s="9"/>
      <c r="N25" s="9"/>
      <c r="O25" s="9"/>
      <c r="P25" s="9"/>
      <c r="Q25" s="9"/>
      <c r="R25" s="10">
        <f t="shared" si="1"/>
        <v>0</v>
      </c>
      <c r="T25" s="12" t="s">
        <v>38</v>
      </c>
      <c r="U25" s="11">
        <f>'[1]Customer %- Jul-DEC 2023'!BD25</f>
        <v>0</v>
      </c>
      <c r="V25" s="11">
        <f>'[1]Customer %- Jul-DEC 2023'!BE25</f>
        <v>0</v>
      </c>
      <c r="W25" s="11">
        <f>'[1]Customer %- Jul-DEC 2023'!BF25</f>
        <v>0</v>
      </c>
      <c r="X25" s="11">
        <f>'[1]Customer %- Jul-DEC 2023'!BG25</f>
        <v>0</v>
      </c>
      <c r="Y25" s="11">
        <f>'[1]Customer %- Jul-DEC 2023'!BH25</f>
        <v>0</v>
      </c>
      <c r="Z25" s="11">
        <f>'[1]Customer %- Jul-DEC 2023'!BI25</f>
        <v>0</v>
      </c>
      <c r="AA25" s="3">
        <f t="shared" si="2"/>
        <v>0</v>
      </c>
    </row>
    <row r="26" spans="2:27" x14ac:dyDescent="0.25">
      <c r="B26" s="12" t="s">
        <v>39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10">
        <f t="shared" si="0"/>
        <v>0</v>
      </c>
      <c r="K26" s="12" t="s">
        <v>39</v>
      </c>
      <c r="L26" s="9"/>
      <c r="M26" s="9"/>
      <c r="N26" s="9"/>
      <c r="O26" s="9"/>
      <c r="P26" s="9"/>
      <c r="Q26" s="9"/>
      <c r="R26" s="10">
        <f t="shared" si="1"/>
        <v>0</v>
      </c>
      <c r="T26" s="12" t="s">
        <v>39</v>
      </c>
      <c r="U26" s="11">
        <f>'[1]Customer %- Jul-DEC 2023'!BD26</f>
        <v>0</v>
      </c>
      <c r="V26" s="11">
        <f>'[1]Customer %- Jul-DEC 2023'!BE26</f>
        <v>0</v>
      </c>
      <c r="W26" s="11">
        <f>'[1]Customer %- Jul-DEC 2023'!BF26</f>
        <v>0</v>
      </c>
      <c r="X26" s="11">
        <f>'[1]Customer %- Jul-DEC 2023'!BG26</f>
        <v>0</v>
      </c>
      <c r="Y26" s="11">
        <f>'[1]Customer %- Jul-DEC 2023'!BH26</f>
        <v>0</v>
      </c>
      <c r="Z26" s="11">
        <f>'[1]Customer %- Jul-DEC 2023'!BI26</f>
        <v>0</v>
      </c>
      <c r="AA26" s="3">
        <f t="shared" si="2"/>
        <v>0</v>
      </c>
    </row>
    <row r="27" spans="2:27" x14ac:dyDescent="0.25">
      <c r="B27" s="14" t="s">
        <v>40</v>
      </c>
      <c r="C27" s="15">
        <f t="shared" ref="C27:H27" si="5">SUM(C18:C26)</f>
        <v>0.98820847513948573</v>
      </c>
      <c r="D27" s="15">
        <f t="shared" si="5"/>
        <v>1.0143274870091239</v>
      </c>
      <c r="E27" s="15">
        <f t="shared" si="5"/>
        <v>0.98446158000194428</v>
      </c>
      <c r="F27" s="15">
        <f t="shared" si="5"/>
        <v>1.046721845886402</v>
      </c>
      <c r="G27" s="15">
        <f t="shared" si="5"/>
        <v>0.98426804417978864</v>
      </c>
      <c r="H27" s="15">
        <f t="shared" si="5"/>
        <v>0.90746345720881161</v>
      </c>
      <c r="I27" s="10">
        <f t="shared" si="0"/>
        <v>987575.14823759289</v>
      </c>
      <c r="K27" s="14" t="s">
        <v>40</v>
      </c>
      <c r="L27" s="15"/>
      <c r="M27" s="15"/>
      <c r="N27" s="15"/>
      <c r="O27" s="15"/>
      <c r="P27" s="15"/>
      <c r="Q27" s="15"/>
      <c r="R27" s="10">
        <f t="shared" si="1"/>
        <v>0</v>
      </c>
      <c r="T27" s="14" t="s">
        <v>40</v>
      </c>
      <c r="U27" s="16">
        <f t="shared" ref="U27:Z27" si="6">SUM(U18:U26)</f>
        <v>6262</v>
      </c>
      <c r="V27" s="16">
        <f t="shared" si="6"/>
        <v>6283</v>
      </c>
      <c r="W27" s="16">
        <f t="shared" si="6"/>
        <v>6301</v>
      </c>
      <c r="X27" s="16">
        <f t="shared" si="6"/>
        <v>6323</v>
      </c>
      <c r="Y27" s="16">
        <f t="shared" si="6"/>
        <v>6341</v>
      </c>
      <c r="Z27" s="16">
        <f t="shared" si="6"/>
        <v>6356</v>
      </c>
      <c r="AA27" s="3">
        <f t="shared" si="2"/>
        <v>6311</v>
      </c>
    </row>
    <row r="28" spans="2:27" x14ac:dyDescent="0.25">
      <c r="B28" s="8" t="s">
        <v>41</v>
      </c>
      <c r="C28" s="9"/>
      <c r="D28" s="9"/>
      <c r="E28" s="9"/>
      <c r="F28" s="9"/>
      <c r="G28" s="9"/>
      <c r="H28" s="9"/>
      <c r="I28" s="10">
        <f t="shared" si="0"/>
        <v>0</v>
      </c>
      <c r="K28" s="8" t="s">
        <v>41</v>
      </c>
      <c r="L28" s="9"/>
      <c r="M28" s="9"/>
      <c r="N28" s="9"/>
      <c r="O28" s="9"/>
      <c r="P28" s="9"/>
      <c r="Q28" s="9"/>
      <c r="R28" s="10">
        <f t="shared" si="1"/>
        <v>0</v>
      </c>
      <c r="T28" s="8" t="s">
        <v>41</v>
      </c>
      <c r="U28" s="11"/>
      <c r="V28" s="11"/>
      <c r="W28" s="11"/>
      <c r="X28" s="11"/>
      <c r="Y28" s="11"/>
      <c r="Z28" s="11"/>
      <c r="AA28" s="3">
        <f t="shared" si="2"/>
        <v>0</v>
      </c>
    </row>
    <row r="29" spans="2:27" x14ac:dyDescent="0.25">
      <c r="B29" s="8" t="s">
        <v>42</v>
      </c>
      <c r="C29" s="9"/>
      <c r="D29" s="9"/>
      <c r="E29" s="9"/>
      <c r="F29" s="9"/>
      <c r="G29" s="9"/>
      <c r="H29" s="9"/>
      <c r="I29" s="10">
        <f t="shared" si="0"/>
        <v>0</v>
      </c>
      <c r="K29" s="8" t="s">
        <v>42</v>
      </c>
      <c r="L29" s="9"/>
      <c r="M29" s="9"/>
      <c r="N29" s="9"/>
      <c r="O29" s="9"/>
      <c r="P29" s="9"/>
      <c r="Q29" s="9"/>
      <c r="R29" s="10">
        <f t="shared" si="1"/>
        <v>0</v>
      </c>
      <c r="T29" s="8" t="s">
        <v>42</v>
      </c>
      <c r="U29" s="11"/>
      <c r="V29" s="11"/>
      <c r="W29" s="11"/>
      <c r="X29" s="11"/>
      <c r="Y29" s="11"/>
      <c r="Z29" s="11"/>
      <c r="AA29" s="3">
        <f t="shared" si="2"/>
        <v>0</v>
      </c>
    </row>
    <row r="30" spans="2:27" x14ac:dyDescent="0.25">
      <c r="B30" s="12" t="s">
        <v>43</v>
      </c>
      <c r="C30" s="17">
        <v>0.34901880553279596</v>
      </c>
      <c r="D30" s="17">
        <v>0.35399795913113025</v>
      </c>
      <c r="E30" s="17">
        <v>0.34592246833247409</v>
      </c>
      <c r="F30" s="17">
        <v>0.3667936535333341</v>
      </c>
      <c r="G30" s="17">
        <v>0.34010940970741549</v>
      </c>
      <c r="H30" s="17">
        <v>0.32141358884171611</v>
      </c>
      <c r="I30" s="10">
        <f t="shared" si="0"/>
        <v>346209.31417981099</v>
      </c>
      <c r="J30" s="18"/>
      <c r="K30" s="12" t="s">
        <v>43</v>
      </c>
      <c r="L30" s="17"/>
      <c r="M30" s="17"/>
      <c r="N30" s="17"/>
      <c r="O30" s="17"/>
      <c r="P30" s="17"/>
      <c r="Q30" s="17"/>
      <c r="R30" s="10">
        <f t="shared" si="1"/>
        <v>0</v>
      </c>
      <c r="T30" s="12" t="s">
        <v>43</v>
      </c>
      <c r="U30" s="11">
        <f>'[1]Customer %- Jul-DEC 2023'!BD30</f>
        <v>4061</v>
      </c>
      <c r="V30" s="11">
        <f>'[1]Customer %- Jul-DEC 2023'!BE30</f>
        <v>4075</v>
      </c>
      <c r="W30" s="11">
        <f>'[1]Customer %- Jul-DEC 2023'!BF30</f>
        <v>4088</v>
      </c>
      <c r="X30" s="11">
        <f>'[1]Customer %- Jul-DEC 2023'!BG30</f>
        <v>4101</v>
      </c>
      <c r="Y30" s="11">
        <f>'[1]Customer %- Jul-DEC 2023'!BH30</f>
        <v>4113</v>
      </c>
      <c r="Z30" s="11">
        <f>'[1]Customer %- Jul-DEC 2023'!BI30</f>
        <v>4122</v>
      </c>
      <c r="AA30" s="3">
        <f t="shared" si="2"/>
        <v>4093</v>
      </c>
    </row>
    <row r="31" spans="2:27" x14ac:dyDescent="0.25">
      <c r="B31" s="12" t="s">
        <v>44</v>
      </c>
      <c r="C31" s="19">
        <v>3.1976861010205075</v>
      </c>
      <c r="D31" s="19">
        <v>3.2433047611151533</v>
      </c>
      <c r="E31" s="19">
        <v>3.1693176742406739</v>
      </c>
      <c r="F31" s="19">
        <v>3.360538026183411</v>
      </c>
      <c r="G31" s="19">
        <v>3.1160588341005528</v>
      </c>
      <c r="H31" s="19">
        <v>2.944769019392278</v>
      </c>
      <c r="I31" s="10">
        <f t="shared" si="0"/>
        <v>3171945.7360087628</v>
      </c>
      <c r="J31" s="18"/>
      <c r="K31" s="12" t="s">
        <v>44</v>
      </c>
      <c r="L31" s="17"/>
      <c r="M31" s="17"/>
      <c r="N31" s="17"/>
      <c r="O31" s="17"/>
      <c r="P31" s="17"/>
      <c r="Q31" s="17"/>
      <c r="R31" s="10">
        <f t="shared" si="1"/>
        <v>0</v>
      </c>
      <c r="T31" s="12" t="s">
        <v>44</v>
      </c>
      <c r="U31" s="11">
        <f>'[1]Customer %- Jul-DEC 2023'!BD31</f>
        <v>1934</v>
      </c>
      <c r="V31" s="11">
        <f>'[1]Customer %- Jul-DEC 2023'!BE31</f>
        <v>1940</v>
      </c>
      <c r="W31" s="11">
        <f>'[1]Customer %- Jul-DEC 2023'!BF31</f>
        <v>1946</v>
      </c>
      <c r="X31" s="11">
        <f>'[1]Customer %- Jul-DEC 2023'!BG31</f>
        <v>1952</v>
      </c>
      <c r="Y31" s="11">
        <f>'[1]Customer %- Jul-DEC 2023'!BH31</f>
        <v>1958</v>
      </c>
      <c r="Z31" s="11">
        <f>'[1]Customer %- Jul-DEC 2023'!BI31</f>
        <v>1963</v>
      </c>
      <c r="AA31" s="3">
        <f t="shared" si="2"/>
        <v>1949</v>
      </c>
    </row>
    <row r="32" spans="2:27" x14ac:dyDescent="0.25">
      <c r="B32" s="12" t="s">
        <v>45</v>
      </c>
      <c r="C32" s="20">
        <v>4.5180047744944023E-7</v>
      </c>
      <c r="D32" s="20">
        <v>4.5824592949202409E-7</v>
      </c>
      <c r="E32" s="20">
        <v>4.4779230767957826E-7</v>
      </c>
      <c r="F32" s="20">
        <v>4.7480979581833176E-7</v>
      </c>
      <c r="G32" s="20">
        <v>4.4026737601226077E-7</v>
      </c>
      <c r="H32" s="19">
        <v>4.1606586979101944E-7</v>
      </c>
      <c r="I32" s="10">
        <f t="shared" si="0"/>
        <v>0.44816362604044241</v>
      </c>
      <c r="J32" s="18"/>
      <c r="K32" s="12" t="s">
        <v>45</v>
      </c>
      <c r="L32" s="17"/>
      <c r="M32" s="17"/>
      <c r="N32" s="17"/>
      <c r="O32" s="17"/>
      <c r="P32" s="17"/>
      <c r="Q32" s="17"/>
      <c r="R32" s="10">
        <f t="shared" si="1"/>
        <v>0</v>
      </c>
      <c r="T32" s="12" t="s">
        <v>45</v>
      </c>
      <c r="U32" s="11">
        <f>'[1]Customer %- Jul-DEC 2023'!BD32</f>
        <v>1</v>
      </c>
      <c r="V32" s="11">
        <f>'[1]Customer %- Jul-DEC 2023'!BE32</f>
        <v>1</v>
      </c>
      <c r="W32" s="11">
        <f>'[1]Customer %- Jul-DEC 2023'!BF32</f>
        <v>1</v>
      </c>
      <c r="X32" s="11">
        <f>'[1]Customer %- Jul-DEC 2023'!BG32</f>
        <v>1</v>
      </c>
      <c r="Y32" s="11">
        <f>'[1]Customer %- Jul-DEC 2023'!BH32</f>
        <v>1</v>
      </c>
      <c r="Z32" s="11">
        <f>'[1]Customer %- Jul-DEC 2023'!BI32</f>
        <v>1</v>
      </c>
      <c r="AA32" s="3">
        <f t="shared" si="2"/>
        <v>1</v>
      </c>
    </row>
    <row r="33" spans="2:27" x14ac:dyDescent="0.25">
      <c r="B33" s="12" t="s">
        <v>46</v>
      </c>
      <c r="C33" s="21">
        <v>2.2590023872472011E-7</v>
      </c>
      <c r="D33" s="21">
        <v>2.2912296474601205E-7</v>
      </c>
      <c r="E33" s="21">
        <v>2.2389615383978913E-7</v>
      </c>
      <c r="F33" s="21">
        <v>2.3740489790916588E-7</v>
      </c>
      <c r="G33" s="21">
        <v>2.2013368800613039E-7</v>
      </c>
      <c r="H33" s="22">
        <v>2.0803293489550972E-7</v>
      </c>
      <c r="I33" s="10">
        <f t="shared" si="0"/>
        <v>0.2240818130202212</v>
      </c>
      <c r="J33" s="18"/>
      <c r="K33" s="12" t="s">
        <v>46</v>
      </c>
      <c r="L33" s="17"/>
      <c r="M33" s="17"/>
      <c r="N33" s="17"/>
      <c r="O33" s="17"/>
      <c r="P33" s="17"/>
      <c r="Q33" s="17"/>
      <c r="R33" s="10">
        <f t="shared" si="1"/>
        <v>0</v>
      </c>
      <c r="T33" s="12" t="s">
        <v>46</v>
      </c>
      <c r="U33" s="11"/>
      <c r="V33" s="11"/>
      <c r="W33" s="11"/>
      <c r="X33" s="11"/>
      <c r="Y33" s="11"/>
      <c r="Z33" s="11"/>
      <c r="AA33" s="3">
        <f t="shared" si="2"/>
        <v>0</v>
      </c>
    </row>
    <row r="34" spans="2:27" x14ac:dyDescent="0.25">
      <c r="B34" s="12" t="s">
        <v>47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4">
        <v>0</v>
      </c>
      <c r="I34" s="10">
        <f t="shared" si="0"/>
        <v>0</v>
      </c>
      <c r="J34" s="18"/>
      <c r="K34" s="12" t="s">
        <v>47</v>
      </c>
      <c r="L34" s="17"/>
      <c r="M34" s="17"/>
      <c r="N34" s="17"/>
      <c r="O34" s="17"/>
      <c r="P34" s="17"/>
      <c r="Q34" s="17"/>
      <c r="R34" s="10">
        <f t="shared" si="1"/>
        <v>0</v>
      </c>
      <c r="T34" s="12" t="s">
        <v>47</v>
      </c>
      <c r="U34" s="11"/>
      <c r="V34" s="11"/>
      <c r="W34" s="11"/>
      <c r="X34" s="11"/>
      <c r="Y34" s="11"/>
      <c r="Z34" s="11"/>
      <c r="AA34" s="3">
        <f t="shared" si="2"/>
        <v>0</v>
      </c>
    </row>
    <row r="35" spans="2:27" x14ac:dyDescent="0.25">
      <c r="B35" s="12"/>
      <c r="C35" s="15">
        <f t="shared" ref="C35:H35" si="7">SUM(C30:C34)</f>
        <v>3.5467055842540196</v>
      </c>
      <c r="D35" s="15">
        <f t="shared" si="7"/>
        <v>3.5973034076151778</v>
      </c>
      <c r="E35" s="15">
        <f t="shared" si="7"/>
        <v>3.5152408142616096</v>
      </c>
      <c r="F35" s="15">
        <f t="shared" si="7"/>
        <v>3.7273323919314389</v>
      </c>
      <c r="G35" s="15">
        <f t="shared" si="7"/>
        <v>3.4561689042090324</v>
      </c>
      <c r="H35" s="15">
        <f t="shared" si="7"/>
        <v>3.2661832323327986</v>
      </c>
      <c r="I35" s="10">
        <f t="shared" si="0"/>
        <v>3518155.7224340136</v>
      </c>
      <c r="K35" s="12"/>
      <c r="L35" s="15"/>
      <c r="M35" s="15"/>
      <c r="N35" s="15"/>
      <c r="O35" s="15"/>
      <c r="P35" s="15"/>
      <c r="Q35" s="15"/>
      <c r="R35" s="10">
        <f t="shared" si="1"/>
        <v>0</v>
      </c>
      <c r="T35" s="12"/>
      <c r="U35" s="16">
        <f t="shared" ref="U35:Z35" si="8">SUM(U30:U34)</f>
        <v>5996</v>
      </c>
      <c r="V35" s="16">
        <f t="shared" si="8"/>
        <v>6016</v>
      </c>
      <c r="W35" s="16">
        <f t="shared" si="8"/>
        <v>6035</v>
      </c>
      <c r="X35" s="16">
        <f t="shared" si="8"/>
        <v>6054</v>
      </c>
      <c r="Y35" s="16">
        <f t="shared" si="8"/>
        <v>6072</v>
      </c>
      <c r="Z35" s="16">
        <f t="shared" si="8"/>
        <v>6086</v>
      </c>
      <c r="AA35" s="3">
        <f t="shared" si="2"/>
        <v>6043</v>
      </c>
    </row>
    <row r="36" spans="2:27" x14ac:dyDescent="0.25">
      <c r="B36" s="8" t="s">
        <v>48</v>
      </c>
      <c r="C36" s="9"/>
      <c r="D36" s="9"/>
      <c r="E36" s="9"/>
      <c r="F36" s="9"/>
      <c r="G36" s="9"/>
      <c r="H36" s="9"/>
      <c r="I36" s="10">
        <f t="shared" si="0"/>
        <v>0</v>
      </c>
      <c r="K36" s="8" t="s">
        <v>48</v>
      </c>
      <c r="L36" s="9"/>
      <c r="M36" s="9"/>
      <c r="N36" s="9"/>
      <c r="O36" s="9"/>
      <c r="P36" s="9"/>
      <c r="Q36" s="9"/>
      <c r="R36" s="10">
        <f t="shared" si="1"/>
        <v>0</v>
      </c>
      <c r="T36" s="8" t="s">
        <v>48</v>
      </c>
      <c r="U36" s="11"/>
      <c r="V36" s="11"/>
      <c r="W36" s="11"/>
      <c r="X36" s="11"/>
      <c r="Y36" s="11"/>
      <c r="Z36" s="11"/>
      <c r="AA36" s="3">
        <f t="shared" si="2"/>
        <v>0</v>
      </c>
    </row>
    <row r="37" spans="2:27" x14ac:dyDescent="0.25">
      <c r="B37" s="12" t="s">
        <v>49</v>
      </c>
      <c r="C37" s="9">
        <v>17.952164940390713</v>
      </c>
      <c r="D37" s="9">
        <v>19.912030541702087</v>
      </c>
      <c r="E37" s="9">
        <v>17.729783083604858</v>
      </c>
      <c r="F37" s="9">
        <v>18.072444135974383</v>
      </c>
      <c r="G37" s="9">
        <v>17.635250817478429</v>
      </c>
      <c r="H37" s="9">
        <v>17.397502481101213</v>
      </c>
      <c r="I37" s="10">
        <f t="shared" si="0"/>
        <v>18116529.333375279</v>
      </c>
      <c r="K37" s="12" t="s">
        <v>49</v>
      </c>
      <c r="L37" s="9"/>
      <c r="M37" s="9"/>
      <c r="N37" s="9"/>
      <c r="O37" s="9"/>
      <c r="P37" s="9"/>
      <c r="Q37" s="9"/>
      <c r="R37" s="10">
        <f t="shared" si="1"/>
        <v>0</v>
      </c>
      <c r="T37" s="12" t="s">
        <v>49</v>
      </c>
      <c r="U37" s="11"/>
      <c r="V37" s="11"/>
      <c r="W37" s="11"/>
      <c r="X37" s="11"/>
      <c r="Y37" s="11"/>
      <c r="Z37" s="11"/>
      <c r="AA37" s="3">
        <f t="shared" si="2"/>
        <v>0</v>
      </c>
    </row>
    <row r="38" spans="2:27" x14ac:dyDescent="0.25">
      <c r="B38" s="12" t="s">
        <v>50</v>
      </c>
      <c r="C38" s="9">
        <v>3.5361753740026747</v>
      </c>
      <c r="D38" s="9">
        <v>3.9222251066518772</v>
      </c>
      <c r="E38" s="9">
        <v>3.4923711170675209</v>
      </c>
      <c r="F38" s="9">
        <v>3.5598676880405695</v>
      </c>
      <c r="G38" s="9">
        <v>3.4737503728489321</v>
      </c>
      <c r="H38" s="9">
        <v>3.4269192627795455</v>
      </c>
      <c r="I38" s="10">
        <f t="shared" si="0"/>
        <v>3568551.4868985196</v>
      </c>
      <c r="K38" s="12" t="s">
        <v>50</v>
      </c>
      <c r="L38" s="9"/>
      <c r="M38" s="9"/>
      <c r="N38" s="9"/>
      <c r="O38" s="9"/>
      <c r="P38" s="9"/>
      <c r="Q38" s="9"/>
      <c r="R38" s="10">
        <f t="shared" si="1"/>
        <v>0</v>
      </c>
      <c r="T38" s="12" t="s">
        <v>50</v>
      </c>
      <c r="U38" s="11"/>
      <c r="V38" s="11"/>
      <c r="W38" s="11"/>
      <c r="X38" s="11"/>
      <c r="Y38" s="11"/>
      <c r="Z38" s="11"/>
      <c r="AA38" s="3">
        <f t="shared" si="2"/>
        <v>0</v>
      </c>
    </row>
    <row r="39" spans="2:27" x14ac:dyDescent="0.25">
      <c r="B39" s="12" t="s">
        <v>51</v>
      </c>
      <c r="C39" s="9">
        <v>6.5038767507221342</v>
      </c>
      <c r="D39" s="9">
        <v>7.2139150308534701</v>
      </c>
      <c r="E39" s="9">
        <v>6.4233101899237859</v>
      </c>
      <c r="F39" s="9">
        <v>6.5474526128173025</v>
      </c>
      <c r="G39" s="9">
        <v>6.3890621641344598</v>
      </c>
      <c r="H39" s="9">
        <v>6.3029284926457558</v>
      </c>
      <c r="I39" s="10">
        <f t="shared" si="0"/>
        <v>6563424.2068494847</v>
      </c>
      <c r="K39" s="12" t="s">
        <v>51</v>
      </c>
      <c r="L39" s="9"/>
      <c r="M39" s="9"/>
      <c r="N39" s="9"/>
      <c r="O39" s="9"/>
      <c r="P39" s="9"/>
      <c r="Q39" s="9"/>
      <c r="R39" s="10">
        <f t="shared" si="1"/>
        <v>0</v>
      </c>
      <c r="T39" s="12" t="s">
        <v>51</v>
      </c>
      <c r="U39" s="11"/>
      <c r="V39" s="11"/>
      <c r="W39" s="11"/>
      <c r="X39" s="11"/>
      <c r="Y39" s="11"/>
      <c r="Z39" s="11"/>
      <c r="AA39" s="3">
        <f t="shared" si="2"/>
        <v>0</v>
      </c>
    </row>
    <row r="40" spans="2:27" x14ac:dyDescent="0.25">
      <c r="B40" s="12"/>
      <c r="C40" s="15">
        <f t="shared" ref="C40:H40" si="9">SUM(C37:C39)</f>
        <v>27.992217065115522</v>
      </c>
      <c r="D40" s="15">
        <f t="shared" si="9"/>
        <v>31.048170679207434</v>
      </c>
      <c r="E40" s="15">
        <f t="shared" si="9"/>
        <v>27.645464390596164</v>
      </c>
      <c r="F40" s="15">
        <f t="shared" si="9"/>
        <v>28.179764436832254</v>
      </c>
      <c r="G40" s="15">
        <f t="shared" si="9"/>
        <v>27.49806335446182</v>
      </c>
      <c r="H40" s="15">
        <f t="shared" si="9"/>
        <v>27.127350236526514</v>
      </c>
      <c r="I40" s="10">
        <f t="shared" si="0"/>
        <v>28248505.027123287</v>
      </c>
      <c r="K40" s="12"/>
      <c r="L40" s="25">
        <f>'[1]MD %- July to Dec 2023'!BD40</f>
        <v>110469</v>
      </c>
      <c r="M40" s="25">
        <f>'[1]MD %- July to Dec 2023'!BE40</f>
        <v>113194</v>
      </c>
      <c r="N40" s="25">
        <f>'[1]MD %- July to Dec 2023'!BF40</f>
        <v>112239</v>
      </c>
      <c r="O40" s="25">
        <f>'[1]MD %- July to Dec 2023'!BG40</f>
        <v>113721</v>
      </c>
      <c r="P40" s="25">
        <f>'[1]MD %- July to Dec 2023'!BH40</f>
        <v>113169</v>
      </c>
      <c r="Q40" s="25">
        <f>'[1]MD %- July to Dec 2023'!BI40</f>
        <v>111520</v>
      </c>
      <c r="R40" s="10">
        <f t="shared" si="1"/>
        <v>112385.33333333333</v>
      </c>
      <c r="T40" s="12"/>
      <c r="U40" s="16">
        <f>'[1]Customer %- Jul-DEC 2023'!BD40</f>
        <v>916</v>
      </c>
      <c r="V40" s="16">
        <f>'[1]Customer %- Jul-DEC 2023'!BE40</f>
        <v>919</v>
      </c>
      <c r="W40" s="16">
        <f>'[1]Customer %- Jul-DEC 2023'!BF40</f>
        <v>922</v>
      </c>
      <c r="X40" s="16">
        <f>'[1]Customer %- Jul-DEC 2023'!BG40</f>
        <v>925</v>
      </c>
      <c r="Y40" s="16">
        <f>'[1]Customer %- Jul-DEC 2023'!BH40</f>
        <v>928</v>
      </c>
      <c r="Z40" s="16">
        <f>'[1]Customer %- Jul-DEC 2023'!BI40</f>
        <v>930</v>
      </c>
      <c r="AA40" s="3">
        <f t="shared" si="2"/>
        <v>923</v>
      </c>
    </row>
    <row r="41" spans="2:27" x14ac:dyDescent="0.25">
      <c r="B41" s="8" t="s">
        <v>52</v>
      </c>
      <c r="C41" s="9"/>
      <c r="D41" s="9"/>
      <c r="E41" s="9"/>
      <c r="F41" s="9"/>
      <c r="G41" s="9"/>
      <c r="H41" s="9"/>
      <c r="I41" s="10">
        <f t="shared" si="0"/>
        <v>0</v>
      </c>
      <c r="K41" s="8" t="s">
        <v>52</v>
      </c>
      <c r="L41" s="9"/>
      <c r="M41" s="9"/>
      <c r="N41" s="9"/>
      <c r="O41" s="9"/>
      <c r="P41" s="9"/>
      <c r="Q41" s="9"/>
      <c r="R41" s="10">
        <f t="shared" si="1"/>
        <v>0</v>
      </c>
      <c r="T41" s="8" t="s">
        <v>52</v>
      </c>
      <c r="U41" s="11"/>
      <c r="V41" s="11"/>
      <c r="W41" s="11"/>
      <c r="X41" s="11"/>
      <c r="Y41" s="11"/>
      <c r="Z41" s="11"/>
      <c r="AA41" s="3">
        <f t="shared" si="2"/>
        <v>0</v>
      </c>
    </row>
    <row r="42" spans="2:27" x14ac:dyDescent="0.25">
      <c r="B42" s="12" t="s">
        <v>49</v>
      </c>
      <c r="C42" s="26">
        <v>10.441456928925792</v>
      </c>
      <c r="D42" s="26">
        <v>10.888198136328404</v>
      </c>
      <c r="E42" s="26">
        <v>10.697196411301695</v>
      </c>
      <c r="F42" s="26">
        <v>10.735345903968449</v>
      </c>
      <c r="G42" s="26">
        <v>10.989394290118161</v>
      </c>
      <c r="H42" s="26">
        <v>10.543415014567207</v>
      </c>
      <c r="I42" s="10">
        <f t="shared" si="0"/>
        <v>10715834.447534952</v>
      </c>
      <c r="K42" s="12" t="s">
        <v>49</v>
      </c>
      <c r="L42" s="9"/>
      <c r="M42" s="9"/>
      <c r="N42" s="9"/>
      <c r="O42" s="9"/>
      <c r="P42" s="9"/>
      <c r="Q42" s="9"/>
      <c r="R42" s="10">
        <f t="shared" si="1"/>
        <v>0</v>
      </c>
      <c r="T42" s="12" t="s">
        <v>49</v>
      </c>
      <c r="U42" s="11"/>
      <c r="V42" s="11"/>
      <c r="W42" s="11"/>
      <c r="X42" s="11"/>
      <c r="Y42" s="11"/>
      <c r="Z42" s="11"/>
      <c r="AA42" s="3">
        <f t="shared" si="2"/>
        <v>0</v>
      </c>
    </row>
    <row r="43" spans="2:27" x14ac:dyDescent="0.25">
      <c r="B43" s="12" t="s">
        <v>50</v>
      </c>
      <c r="C43" s="9">
        <v>2.4325681678901181</v>
      </c>
      <c r="D43" s="9">
        <v>2.536646405995171</v>
      </c>
      <c r="E43" s="9">
        <v>2.4921483326444172</v>
      </c>
      <c r="F43" s="9">
        <v>2.5010361001383594</v>
      </c>
      <c r="G43" s="9">
        <v>2.5602222866502857</v>
      </c>
      <c r="H43" s="9">
        <v>2.4563215574102375</v>
      </c>
      <c r="I43" s="10">
        <f t="shared" si="0"/>
        <v>2496490.4751214315</v>
      </c>
      <c r="K43" s="12" t="s">
        <v>50</v>
      </c>
      <c r="L43" s="9"/>
      <c r="M43" s="9"/>
      <c r="N43" s="9"/>
      <c r="O43" s="9"/>
      <c r="P43" s="9"/>
      <c r="Q43" s="9"/>
      <c r="R43" s="10">
        <f t="shared" si="1"/>
        <v>0</v>
      </c>
      <c r="T43" s="12" t="s">
        <v>50</v>
      </c>
      <c r="U43" s="11"/>
      <c r="V43" s="11"/>
      <c r="W43" s="11"/>
      <c r="X43" s="11"/>
      <c r="Y43" s="11"/>
      <c r="Z43" s="11"/>
      <c r="AA43" s="3">
        <f t="shared" si="2"/>
        <v>0</v>
      </c>
    </row>
    <row r="44" spans="2:27" x14ac:dyDescent="0.25">
      <c r="B44" s="12" t="s">
        <v>51</v>
      </c>
      <c r="C44" s="9">
        <v>6.079267860295352</v>
      </c>
      <c r="D44" s="9">
        <v>6.3393713575868604</v>
      </c>
      <c r="E44" s="9">
        <v>6.2281655501866373</v>
      </c>
      <c r="F44" s="9">
        <v>6.2503771042096288</v>
      </c>
      <c r="G44" s="9">
        <v>6.3982901971230657</v>
      </c>
      <c r="H44" s="9">
        <v>6.1386303149179442</v>
      </c>
      <c r="I44" s="10">
        <f t="shared" si="0"/>
        <v>6239017.0640532486</v>
      </c>
      <c r="K44" s="12" t="s">
        <v>51</v>
      </c>
      <c r="L44" s="9"/>
      <c r="M44" s="9"/>
      <c r="N44" s="9"/>
      <c r="O44" s="9"/>
      <c r="P44" s="9"/>
      <c r="Q44" s="9"/>
      <c r="R44" s="10">
        <f t="shared" si="1"/>
        <v>0</v>
      </c>
      <c r="T44" s="12" t="s">
        <v>51</v>
      </c>
      <c r="U44" s="11"/>
      <c r="V44" s="11"/>
      <c r="W44" s="11"/>
      <c r="X44" s="11"/>
      <c r="Y44" s="11"/>
      <c r="Z44" s="11"/>
      <c r="AA44" s="3">
        <f t="shared" si="2"/>
        <v>0</v>
      </c>
    </row>
    <row r="45" spans="2:27" x14ac:dyDescent="0.25">
      <c r="B45" s="12"/>
      <c r="C45" s="15">
        <f t="shared" ref="C45:H45" si="10">SUM(C42:C44)</f>
        <v>18.953292957111262</v>
      </c>
      <c r="D45" s="15">
        <f t="shared" si="10"/>
        <v>19.764215899910436</v>
      </c>
      <c r="E45" s="15">
        <f t="shared" si="10"/>
        <v>19.41751029413275</v>
      </c>
      <c r="F45" s="15">
        <f t="shared" si="10"/>
        <v>19.486759108316438</v>
      </c>
      <c r="G45" s="15">
        <f t="shared" si="10"/>
        <v>19.947906773891511</v>
      </c>
      <c r="H45" s="15">
        <f t="shared" si="10"/>
        <v>19.13836688689539</v>
      </c>
      <c r="I45" s="10">
        <f t="shared" si="0"/>
        <v>19451341.986709632</v>
      </c>
      <c r="K45" s="12"/>
      <c r="L45" s="25">
        <f>'[1]MD %- July to Dec 2023'!BD41</f>
        <v>36488</v>
      </c>
      <c r="M45" s="25">
        <f>'[1]MD %- July to Dec 2023'!BE41</f>
        <v>37118</v>
      </c>
      <c r="N45" s="25">
        <f>'[1]MD %- July to Dec 2023'!BF41</f>
        <v>35332</v>
      </c>
      <c r="O45" s="25">
        <f>'[1]MD %- July to Dec 2023'!BG41</f>
        <v>35436</v>
      </c>
      <c r="P45" s="25">
        <f>'[1]MD %- July to Dec 2023'!BH41</f>
        <v>39258</v>
      </c>
      <c r="Q45" s="25">
        <f>'[1]MD %- July to Dec 2023'!BI41</f>
        <v>39592</v>
      </c>
      <c r="R45" s="10">
        <f t="shared" si="1"/>
        <v>37204</v>
      </c>
      <c r="S45" s="27"/>
      <c r="T45" s="12"/>
      <c r="U45" s="16">
        <f>'[1]Customer %- Jul-DEC 2023'!BD45</f>
        <v>34</v>
      </c>
      <c r="V45" s="16">
        <f>'[1]Customer %- Jul-DEC 2023'!BE45</f>
        <v>34</v>
      </c>
      <c r="W45" s="16">
        <f>'[1]Customer %- Jul-DEC 2023'!BF45</f>
        <v>34</v>
      </c>
      <c r="X45" s="16">
        <f>'[1]Customer %- Jul-DEC 2023'!BG45</f>
        <v>34</v>
      </c>
      <c r="Y45" s="16">
        <f>'[1]Customer %- Jul-DEC 2023'!BH45</f>
        <v>34</v>
      </c>
      <c r="Z45" s="16">
        <f>'[1]Customer %- Jul-DEC 2023'!BI45</f>
        <v>34</v>
      </c>
      <c r="AA45" s="3">
        <f t="shared" si="2"/>
        <v>34</v>
      </c>
    </row>
    <row r="46" spans="2:27" x14ac:dyDescent="0.25">
      <c r="B46" s="14" t="s">
        <v>53</v>
      </c>
      <c r="C46" s="15">
        <f t="shared" ref="C46:H46" si="11">C35+C40+C45</f>
        <v>50.492215606480805</v>
      </c>
      <c r="D46" s="15">
        <f t="shared" si="11"/>
        <v>54.409689986733042</v>
      </c>
      <c r="E46" s="15">
        <f t="shared" si="11"/>
        <v>50.578215498990524</v>
      </c>
      <c r="F46" s="15">
        <f t="shared" si="11"/>
        <v>51.393855937080133</v>
      </c>
      <c r="G46" s="15">
        <f t="shared" si="11"/>
        <v>50.90213903256236</v>
      </c>
      <c r="H46" s="15">
        <f t="shared" si="11"/>
        <v>49.531900355754701</v>
      </c>
      <c r="I46" s="10">
        <f t="shared" si="0"/>
        <v>51218002.736266933</v>
      </c>
      <c r="K46" s="14" t="s">
        <v>53</v>
      </c>
      <c r="L46" s="15"/>
      <c r="M46" s="15"/>
      <c r="N46" s="15"/>
      <c r="O46" s="15"/>
      <c r="P46" s="15"/>
      <c r="Q46" s="15"/>
      <c r="R46" s="10">
        <f t="shared" si="1"/>
        <v>0</v>
      </c>
      <c r="T46" s="14" t="s">
        <v>53</v>
      </c>
      <c r="U46" s="16">
        <f>U35+U40+U45</f>
        <v>6946</v>
      </c>
      <c r="V46" s="16">
        <f t="shared" ref="V46:Z46" si="12">V35+V40+V45</f>
        <v>6969</v>
      </c>
      <c r="W46" s="16">
        <f t="shared" si="12"/>
        <v>6991</v>
      </c>
      <c r="X46" s="16">
        <f t="shared" si="12"/>
        <v>7013</v>
      </c>
      <c r="Y46" s="16">
        <f t="shared" si="12"/>
        <v>7034</v>
      </c>
      <c r="Z46" s="16">
        <f t="shared" si="12"/>
        <v>7050</v>
      </c>
      <c r="AA46" s="3">
        <f t="shared" si="2"/>
        <v>7001</v>
      </c>
    </row>
    <row r="47" spans="2:27" x14ac:dyDescent="0.25">
      <c r="B47" s="8" t="s">
        <v>54</v>
      </c>
      <c r="C47" s="9"/>
      <c r="D47" s="9"/>
      <c r="E47" s="9"/>
      <c r="F47" s="9"/>
      <c r="G47" s="9"/>
      <c r="H47" s="9"/>
      <c r="I47" s="10">
        <f t="shared" si="0"/>
        <v>0</v>
      </c>
      <c r="K47" s="8" t="s">
        <v>54</v>
      </c>
      <c r="L47" s="9"/>
      <c r="M47" s="9"/>
      <c r="N47" s="9"/>
      <c r="O47" s="9"/>
      <c r="P47" s="9"/>
      <c r="Q47" s="9"/>
      <c r="R47" s="10">
        <f t="shared" si="1"/>
        <v>0</v>
      </c>
      <c r="T47" s="8" t="s">
        <v>54</v>
      </c>
      <c r="U47" s="11"/>
      <c r="V47" s="11"/>
      <c r="W47" s="11"/>
      <c r="X47" s="11"/>
      <c r="Y47" s="11"/>
      <c r="Z47" s="11"/>
      <c r="AA47" s="3">
        <f t="shared" si="2"/>
        <v>0</v>
      </c>
    </row>
    <row r="48" spans="2:27" x14ac:dyDescent="0.25">
      <c r="B48" s="8" t="s">
        <v>55</v>
      </c>
      <c r="C48" s="9"/>
      <c r="D48" s="9"/>
      <c r="E48" s="9"/>
      <c r="F48" s="9"/>
      <c r="G48" s="9"/>
      <c r="H48" s="9"/>
      <c r="I48" s="10">
        <f t="shared" si="0"/>
        <v>0</v>
      </c>
      <c r="K48" s="8" t="s">
        <v>55</v>
      </c>
      <c r="L48" s="9"/>
      <c r="M48" s="9"/>
      <c r="N48" s="9"/>
      <c r="O48" s="9"/>
      <c r="P48" s="9"/>
      <c r="Q48" s="9"/>
      <c r="R48" s="10">
        <f t="shared" si="1"/>
        <v>0</v>
      </c>
      <c r="T48" s="8" t="s">
        <v>55</v>
      </c>
      <c r="U48" s="11"/>
      <c r="V48" s="11"/>
      <c r="W48" s="11"/>
      <c r="X48" s="11"/>
      <c r="Y48" s="11"/>
      <c r="Z48" s="11"/>
      <c r="AA48" s="3">
        <f t="shared" si="2"/>
        <v>0</v>
      </c>
    </row>
    <row r="49" spans="2:27" x14ac:dyDescent="0.25">
      <c r="B49" s="12" t="s">
        <v>27</v>
      </c>
      <c r="C49" s="9">
        <v>2.1497655337925618E-4</v>
      </c>
      <c r="D49" s="9">
        <v>2.7483899399574489E-4</v>
      </c>
      <c r="E49" s="9">
        <v>2.6179503806374735E-4</v>
      </c>
      <c r="F49" s="9">
        <v>2.2760202888486399E-4</v>
      </c>
      <c r="G49" s="9">
        <v>2.7083184651663546E-4</v>
      </c>
      <c r="H49" s="9">
        <v>2.4736535921040268E-4</v>
      </c>
      <c r="I49" s="10">
        <f t="shared" si="0"/>
        <v>249.56830334177508</v>
      </c>
      <c r="K49" s="12" t="s">
        <v>27</v>
      </c>
      <c r="L49" s="9"/>
      <c r="M49" s="9"/>
      <c r="N49" s="9"/>
      <c r="O49" s="9"/>
      <c r="P49" s="9"/>
      <c r="Q49" s="9"/>
      <c r="R49" s="10">
        <f t="shared" si="1"/>
        <v>0</v>
      </c>
      <c r="T49" s="12" t="s">
        <v>27</v>
      </c>
      <c r="U49" s="11">
        <f>'[1]Customer %- Jul-DEC 2023'!BD49</f>
        <v>7</v>
      </c>
      <c r="V49" s="11">
        <f>'[1]Customer %- Jul-DEC 2023'!BE49</f>
        <v>7</v>
      </c>
      <c r="W49" s="11">
        <f>'[1]Customer %- Jul-DEC 2023'!BF49</f>
        <v>7</v>
      </c>
      <c r="X49" s="11">
        <f>'[1]Customer %- Jul-DEC 2023'!BG49</f>
        <v>7</v>
      </c>
      <c r="Y49" s="11">
        <f>'[1]Customer %- Jul-DEC 2023'!BH49</f>
        <v>7</v>
      </c>
      <c r="Z49" s="11">
        <f>'[1]Customer %- Jul-DEC 2023'!BI49</f>
        <v>7</v>
      </c>
      <c r="AA49" s="3">
        <f t="shared" si="2"/>
        <v>7</v>
      </c>
    </row>
    <row r="50" spans="2:27" x14ac:dyDescent="0.25">
      <c r="B50" s="12" t="s">
        <v>28</v>
      </c>
      <c r="C50" s="9">
        <v>5.9505404852369125E-2</v>
      </c>
      <c r="D50" s="9">
        <v>7.6075299142426098E-2</v>
      </c>
      <c r="E50" s="9">
        <v>7.2464738518911748E-2</v>
      </c>
      <c r="F50" s="9">
        <v>6.3000130298494716E-2</v>
      </c>
      <c r="G50" s="9">
        <v>7.4966122679693936E-2</v>
      </c>
      <c r="H50" s="9">
        <v>6.8470610468383611E-2</v>
      </c>
      <c r="I50" s="10">
        <f t="shared" si="0"/>
        <v>69080.384326713203</v>
      </c>
      <c r="K50" s="12" t="s">
        <v>28</v>
      </c>
      <c r="L50" s="9"/>
      <c r="M50" s="9"/>
      <c r="N50" s="9"/>
      <c r="O50" s="9"/>
      <c r="P50" s="9"/>
      <c r="Q50" s="9"/>
      <c r="R50" s="10">
        <f t="shared" si="1"/>
        <v>0</v>
      </c>
      <c r="T50" s="12" t="s">
        <v>28</v>
      </c>
      <c r="U50" s="11">
        <f>'[1]Customer %- Jul-DEC 2023'!BD50</f>
        <v>30</v>
      </c>
      <c r="V50" s="11">
        <f>'[1]Customer %- Jul-DEC 2023'!BE50</f>
        <v>30</v>
      </c>
      <c r="W50" s="11">
        <f>'[1]Customer %- Jul-DEC 2023'!BF50</f>
        <v>30</v>
      </c>
      <c r="X50" s="11">
        <f>'[1]Customer %- Jul-DEC 2023'!BG50</f>
        <v>30</v>
      </c>
      <c r="Y50" s="11">
        <f>'[1]Customer %- Jul-DEC 2023'!BH50</f>
        <v>30</v>
      </c>
      <c r="Z50" s="11">
        <f>'[1]Customer %- Jul-DEC 2023'!BI50</f>
        <v>30</v>
      </c>
      <c r="AA50" s="3">
        <f t="shared" si="2"/>
        <v>30</v>
      </c>
    </row>
    <row r="51" spans="2:27" x14ac:dyDescent="0.25">
      <c r="B51" s="12"/>
      <c r="C51" s="16">
        <f t="shared" ref="C51:H51" si="13">SUM(C49:C50)</f>
        <v>5.9720381405748382E-2</v>
      </c>
      <c r="D51" s="16">
        <f t="shared" si="13"/>
        <v>7.6350138136421844E-2</v>
      </c>
      <c r="E51" s="16">
        <f t="shared" si="13"/>
        <v>7.2726533556975489E-2</v>
      </c>
      <c r="F51" s="16">
        <f t="shared" si="13"/>
        <v>6.3227732327379577E-2</v>
      </c>
      <c r="G51" s="16">
        <f t="shared" si="13"/>
        <v>7.523695452621057E-2</v>
      </c>
      <c r="H51" s="16">
        <f t="shared" si="13"/>
        <v>6.8717975827594008E-2</v>
      </c>
      <c r="I51" s="10">
        <f t="shared" si="0"/>
        <v>69329.952630054977</v>
      </c>
      <c r="J51" s="28"/>
      <c r="K51" s="12"/>
      <c r="L51" s="16"/>
      <c r="M51" s="16"/>
      <c r="N51" s="16"/>
      <c r="O51" s="16"/>
      <c r="P51" s="16"/>
      <c r="Q51" s="16"/>
      <c r="R51" s="10">
        <f t="shared" si="1"/>
        <v>0</v>
      </c>
      <c r="T51" s="12"/>
      <c r="U51" s="16">
        <f t="shared" ref="U51:Z51" si="14">SUM(U49:U50)</f>
        <v>37</v>
      </c>
      <c r="V51" s="16">
        <f t="shared" si="14"/>
        <v>37</v>
      </c>
      <c r="W51" s="16">
        <f t="shared" si="14"/>
        <v>37</v>
      </c>
      <c r="X51" s="16">
        <f t="shared" si="14"/>
        <v>37</v>
      </c>
      <c r="Y51" s="16">
        <f t="shared" si="14"/>
        <v>37</v>
      </c>
      <c r="Z51" s="16">
        <f t="shared" si="14"/>
        <v>37</v>
      </c>
      <c r="AA51" s="3">
        <f t="shared" si="2"/>
        <v>37</v>
      </c>
    </row>
    <row r="52" spans="2:27" x14ac:dyDescent="0.25">
      <c r="B52" s="8" t="s">
        <v>56</v>
      </c>
      <c r="C52" s="9"/>
      <c r="D52" s="9"/>
      <c r="E52" s="9"/>
      <c r="F52" s="9"/>
      <c r="G52" s="9"/>
      <c r="H52" s="9"/>
      <c r="I52" s="10">
        <f t="shared" si="0"/>
        <v>0</v>
      </c>
      <c r="K52" s="8" t="s">
        <v>56</v>
      </c>
      <c r="L52" s="9"/>
      <c r="M52" s="9"/>
      <c r="N52" s="9"/>
      <c r="O52" s="9"/>
      <c r="P52" s="9"/>
      <c r="Q52" s="9"/>
      <c r="R52" s="10">
        <f t="shared" si="1"/>
        <v>0</v>
      </c>
      <c r="T52" s="8" t="s">
        <v>56</v>
      </c>
      <c r="U52" s="11"/>
      <c r="V52" s="11"/>
      <c r="W52" s="11"/>
      <c r="X52" s="11"/>
      <c r="Y52" s="11"/>
      <c r="Z52" s="11"/>
      <c r="AA52" s="3">
        <f t="shared" si="2"/>
        <v>0</v>
      </c>
    </row>
    <row r="53" spans="2:27" x14ac:dyDescent="0.25">
      <c r="B53" s="12" t="s">
        <v>49</v>
      </c>
      <c r="C53" s="9">
        <v>2.1918939753067095</v>
      </c>
      <c r="D53" s="9">
        <v>2.3207772363564798</v>
      </c>
      <c r="E53" s="9">
        <v>2.0360821794063106</v>
      </c>
      <c r="F53" s="9">
        <v>2.0619218724788233</v>
      </c>
      <c r="G53" s="9">
        <v>2.0154703389840765</v>
      </c>
      <c r="H53" s="9">
        <v>2.2552737455426537</v>
      </c>
      <c r="I53" s="10">
        <f t="shared" si="0"/>
        <v>2146903.2246791758</v>
      </c>
      <c r="K53" s="12" t="s">
        <v>49</v>
      </c>
      <c r="L53" s="9"/>
      <c r="M53" s="9"/>
      <c r="N53" s="9"/>
      <c r="O53" s="9"/>
      <c r="P53" s="9"/>
      <c r="Q53" s="9"/>
      <c r="R53" s="10">
        <f t="shared" si="1"/>
        <v>0</v>
      </c>
      <c r="T53" s="12" t="s">
        <v>49</v>
      </c>
      <c r="U53" s="11"/>
      <c r="V53" s="11"/>
      <c r="W53" s="11"/>
      <c r="X53" s="11"/>
      <c r="Y53" s="11"/>
      <c r="Z53" s="11"/>
      <c r="AA53" s="3">
        <f t="shared" si="2"/>
        <v>0</v>
      </c>
    </row>
    <row r="54" spans="2:27" x14ac:dyDescent="0.25">
      <c r="B54" s="12" t="s">
        <v>50</v>
      </c>
      <c r="C54" s="9">
        <v>0.64137751183883818</v>
      </c>
      <c r="D54" s="9">
        <v>0.67909047889884844</v>
      </c>
      <c r="E54" s="9">
        <v>0.59578489509023147</v>
      </c>
      <c r="F54" s="9">
        <v>0.60334593510230983</v>
      </c>
      <c r="G54" s="9">
        <v>0.58975359472928135</v>
      </c>
      <c r="H54" s="9">
        <v>0.6599232808371579</v>
      </c>
      <c r="I54" s="10">
        <f t="shared" si="0"/>
        <v>628212.61608277785</v>
      </c>
      <c r="K54" s="12" t="s">
        <v>50</v>
      </c>
      <c r="L54" s="9"/>
      <c r="M54" s="9"/>
      <c r="N54" s="9"/>
      <c r="O54" s="9"/>
      <c r="P54" s="9"/>
      <c r="Q54" s="9"/>
      <c r="R54" s="10">
        <f t="shared" si="1"/>
        <v>0</v>
      </c>
      <c r="T54" s="12" t="s">
        <v>50</v>
      </c>
      <c r="U54" s="11"/>
      <c r="V54" s="11"/>
      <c r="W54" s="11"/>
      <c r="X54" s="11"/>
      <c r="Y54" s="11"/>
      <c r="Z54" s="11"/>
      <c r="AA54" s="3">
        <f t="shared" si="2"/>
        <v>0</v>
      </c>
    </row>
    <row r="55" spans="2:27" x14ac:dyDescent="0.25">
      <c r="B55" s="12" t="s">
        <v>51</v>
      </c>
      <c r="C55" s="9">
        <v>0.95136836940914238</v>
      </c>
      <c r="D55" s="9">
        <v>1.007308784087227</v>
      </c>
      <c r="E55" s="9">
        <v>0.8837399093328604</v>
      </c>
      <c r="F55" s="9">
        <v>0.89495535448731389</v>
      </c>
      <c r="G55" s="9">
        <v>0.87479355826208005</v>
      </c>
      <c r="H55" s="9">
        <v>0.97887768753410265</v>
      </c>
      <c r="I55" s="10">
        <f t="shared" si="0"/>
        <v>931840.61051878764</v>
      </c>
      <c r="K55" s="12" t="s">
        <v>51</v>
      </c>
      <c r="L55" s="9"/>
      <c r="M55" s="9"/>
      <c r="N55" s="9"/>
      <c r="O55" s="9"/>
      <c r="P55" s="9"/>
      <c r="Q55" s="9"/>
      <c r="R55" s="10">
        <f t="shared" si="1"/>
        <v>0</v>
      </c>
      <c r="T55" s="12" t="s">
        <v>51</v>
      </c>
      <c r="U55" s="11"/>
      <c r="V55" s="11"/>
      <c r="W55" s="11"/>
      <c r="X55" s="11"/>
      <c r="Y55" s="11"/>
      <c r="Z55" s="11"/>
      <c r="AA55" s="3">
        <f t="shared" si="2"/>
        <v>0</v>
      </c>
    </row>
    <row r="56" spans="2:27" x14ac:dyDescent="0.25">
      <c r="B56" s="12"/>
      <c r="C56" s="15">
        <f t="shared" ref="C56:H56" si="15">SUM(C53:C55)</f>
        <v>3.7846398565546902</v>
      </c>
      <c r="D56" s="15">
        <f t="shared" si="15"/>
        <v>4.0071764993425552</v>
      </c>
      <c r="E56" s="15">
        <f t="shared" si="15"/>
        <v>3.5156069838294024</v>
      </c>
      <c r="F56" s="15">
        <f t="shared" si="15"/>
        <v>3.5602231620684472</v>
      </c>
      <c r="G56" s="15">
        <f t="shared" si="15"/>
        <v>3.4800174919754379</v>
      </c>
      <c r="H56" s="15">
        <f t="shared" si="15"/>
        <v>3.8940747139139145</v>
      </c>
      <c r="I56" s="10">
        <f t="shared" si="0"/>
        <v>3706956.451280741</v>
      </c>
      <c r="K56" s="12"/>
      <c r="L56" s="25">
        <f>'[1]MD %- July to Dec 2023'!BD42</f>
        <v>9317</v>
      </c>
      <c r="M56" s="25">
        <f>'[1]MD %- July to Dec 2023'!BE42</f>
        <v>9957</v>
      </c>
      <c r="N56" s="25">
        <f>'[1]MD %- July to Dec 2023'!BF42</f>
        <v>9916</v>
      </c>
      <c r="O56" s="25">
        <f>'[1]MD %- July to Dec 2023'!BG42</f>
        <v>10234</v>
      </c>
      <c r="P56" s="25">
        <f>'[1]MD %- July to Dec 2023'!BH42</f>
        <v>10579</v>
      </c>
      <c r="Q56" s="25">
        <f>'[1]MD %- July to Dec 2023'!BI42</f>
        <v>11109</v>
      </c>
      <c r="R56" s="10">
        <f t="shared" si="1"/>
        <v>10185.333333333334</v>
      </c>
      <c r="T56" s="12"/>
      <c r="U56" s="16">
        <f>'[1]Customer %- Jul-DEC 2023'!BD56</f>
        <v>120</v>
      </c>
      <c r="V56" s="16">
        <f>'[1]Customer %- Jul-DEC 2023'!BE56</f>
        <v>120</v>
      </c>
      <c r="W56" s="16">
        <f>'[1]Customer %- Jul-DEC 2023'!BF56</f>
        <v>120</v>
      </c>
      <c r="X56" s="16">
        <f>'[1]Customer %- Jul-DEC 2023'!BG56</f>
        <v>121</v>
      </c>
      <c r="Y56" s="16">
        <f>'[1]Customer %- Jul-DEC 2023'!BH56</f>
        <v>121</v>
      </c>
      <c r="Z56" s="16">
        <f>'[1]Customer %- Jul-DEC 2023'!BI56</f>
        <v>121</v>
      </c>
      <c r="AA56" s="3">
        <f t="shared" si="2"/>
        <v>121</v>
      </c>
    </row>
    <row r="57" spans="2:27" x14ac:dyDescent="0.25">
      <c r="B57" s="8" t="s">
        <v>57</v>
      </c>
      <c r="C57" s="9"/>
      <c r="D57" s="9"/>
      <c r="E57" s="9"/>
      <c r="F57" s="9"/>
      <c r="G57" s="9"/>
      <c r="H57" s="9"/>
      <c r="I57" s="10">
        <f t="shared" si="0"/>
        <v>0</v>
      </c>
      <c r="K57" s="8" t="s">
        <v>57</v>
      </c>
      <c r="L57" s="9"/>
      <c r="M57" s="9"/>
      <c r="N57" s="9"/>
      <c r="O57" s="9"/>
      <c r="P57" s="9"/>
      <c r="Q57" s="9"/>
      <c r="R57" s="10">
        <f t="shared" si="1"/>
        <v>0</v>
      </c>
      <c r="T57" s="8" t="s">
        <v>57</v>
      </c>
      <c r="U57" s="11"/>
      <c r="V57" s="11"/>
      <c r="W57" s="11"/>
      <c r="X57" s="11"/>
      <c r="Y57" s="11"/>
      <c r="Z57" s="11"/>
      <c r="AA57" s="3">
        <f t="shared" si="2"/>
        <v>0</v>
      </c>
    </row>
    <row r="58" spans="2:27" x14ac:dyDescent="0.25">
      <c r="B58" s="12" t="s">
        <v>49</v>
      </c>
      <c r="C58" s="9">
        <v>1.6738103795195183</v>
      </c>
      <c r="D58" s="9">
        <v>1.7751512935712577</v>
      </c>
      <c r="E58" s="9">
        <v>1.6387439266169566</v>
      </c>
      <c r="F58" s="9">
        <v>1.6707234933537658</v>
      </c>
      <c r="G58" s="9">
        <v>1.5165115826769071</v>
      </c>
      <c r="H58" s="9">
        <v>1.6830182094134725</v>
      </c>
      <c r="I58" s="10">
        <f t="shared" si="0"/>
        <v>1659659.8141919794</v>
      </c>
      <c r="K58" s="12" t="s">
        <v>49</v>
      </c>
      <c r="L58" s="9"/>
      <c r="M58" s="9"/>
      <c r="N58" s="9"/>
      <c r="O58" s="9"/>
      <c r="P58" s="9"/>
      <c r="Q58" s="9"/>
      <c r="R58" s="10">
        <f t="shared" si="1"/>
        <v>0</v>
      </c>
      <c r="T58" s="12" t="s">
        <v>49</v>
      </c>
      <c r="U58" s="11"/>
      <c r="V58" s="11"/>
      <c r="W58" s="11"/>
      <c r="X58" s="11"/>
      <c r="Y58" s="11"/>
      <c r="Z58" s="11"/>
      <c r="AA58" s="3">
        <f t="shared" si="2"/>
        <v>0</v>
      </c>
    </row>
    <row r="59" spans="2:27" x14ac:dyDescent="0.25">
      <c r="B59" s="12" t="s">
        <v>50</v>
      </c>
      <c r="C59" s="9">
        <v>0.51001085112051703</v>
      </c>
      <c r="D59" s="9">
        <v>0.54088947779249141</v>
      </c>
      <c r="E59" s="9">
        <v>0.49932608556436914</v>
      </c>
      <c r="F59" s="9">
        <v>0.5090702753779055</v>
      </c>
      <c r="G59" s="9">
        <v>0.46208182986485824</v>
      </c>
      <c r="H59" s="9">
        <v>0.51281648144677705</v>
      </c>
      <c r="I59" s="10">
        <f t="shared" si="0"/>
        <v>505699.16686115303</v>
      </c>
      <c r="K59" s="12" t="s">
        <v>50</v>
      </c>
      <c r="L59" s="9"/>
      <c r="M59" s="9"/>
      <c r="N59" s="9"/>
      <c r="O59" s="9"/>
      <c r="P59" s="9"/>
      <c r="Q59" s="9"/>
      <c r="R59" s="10">
        <f t="shared" si="1"/>
        <v>0</v>
      </c>
      <c r="T59" s="12" t="s">
        <v>50</v>
      </c>
      <c r="U59" s="11"/>
      <c r="V59" s="11"/>
      <c r="W59" s="11"/>
      <c r="X59" s="11"/>
      <c r="Y59" s="11"/>
      <c r="Z59" s="11"/>
      <c r="AA59" s="3">
        <f t="shared" si="2"/>
        <v>0</v>
      </c>
    </row>
    <row r="60" spans="2:27" x14ac:dyDescent="0.25">
      <c r="B60" s="12" t="s">
        <v>51</v>
      </c>
      <c r="C60" s="9">
        <v>0.7163397474245915</v>
      </c>
      <c r="D60" s="9">
        <v>0.75971056508939727</v>
      </c>
      <c r="E60" s="9">
        <v>0.70133237602657916</v>
      </c>
      <c r="F60" s="9">
        <v>0.71501865437644219</v>
      </c>
      <c r="G60" s="9">
        <v>0.64902066410478698</v>
      </c>
      <c r="H60" s="9">
        <v>0.72028041753948069</v>
      </c>
      <c r="I60" s="10">
        <f t="shared" si="0"/>
        <v>710283.73742687947</v>
      </c>
      <c r="K60" s="12" t="s">
        <v>51</v>
      </c>
      <c r="L60" s="9"/>
      <c r="M60" s="9"/>
      <c r="N60" s="9"/>
      <c r="O60" s="9"/>
      <c r="P60" s="9"/>
      <c r="Q60" s="9"/>
      <c r="R60" s="10">
        <f t="shared" si="1"/>
        <v>0</v>
      </c>
      <c r="T60" s="12" t="s">
        <v>51</v>
      </c>
      <c r="U60" s="11"/>
      <c r="V60" s="11"/>
      <c r="W60" s="11"/>
      <c r="X60" s="11"/>
      <c r="Y60" s="11"/>
      <c r="Z60" s="11"/>
      <c r="AA60" s="3">
        <f t="shared" si="2"/>
        <v>0</v>
      </c>
    </row>
    <row r="61" spans="2:27" x14ac:dyDescent="0.25">
      <c r="B61" s="12"/>
      <c r="C61" s="15">
        <f t="shared" ref="C61:H61" si="16">SUM(C58:C60)</f>
        <v>2.9001609780646267</v>
      </c>
      <c r="D61" s="15">
        <f t="shared" si="16"/>
        <v>3.0757513364531461</v>
      </c>
      <c r="E61" s="15">
        <f t="shared" si="16"/>
        <v>2.8394023882079047</v>
      </c>
      <c r="F61" s="15">
        <f t="shared" si="16"/>
        <v>2.8948124231081134</v>
      </c>
      <c r="G61" s="15">
        <f t="shared" si="16"/>
        <v>2.6276140766465521</v>
      </c>
      <c r="H61" s="15">
        <f t="shared" si="16"/>
        <v>2.9161151083997301</v>
      </c>
      <c r="I61" s="10">
        <f t="shared" si="0"/>
        <v>2875642.7184800128</v>
      </c>
      <c r="K61" s="12"/>
      <c r="L61" s="16">
        <f>'[1]MD %- July to Dec 2023'!BD43</f>
        <v>5535</v>
      </c>
      <c r="M61" s="16">
        <f>'[1]MD %- July to Dec 2023'!BE43</f>
        <v>6362</v>
      </c>
      <c r="N61" s="16">
        <f>'[1]MD %- July to Dec 2023'!BF43</f>
        <v>6000</v>
      </c>
      <c r="O61" s="16">
        <f>'[1]MD %- July to Dec 2023'!BG43</f>
        <v>6440</v>
      </c>
      <c r="P61" s="16">
        <f>'[1]MD %- July to Dec 2023'!BH43</f>
        <v>6112</v>
      </c>
      <c r="Q61" s="16">
        <f>'[1]MD %- July to Dec 2023'!BI43</f>
        <v>6296</v>
      </c>
      <c r="R61" s="10">
        <f t="shared" si="1"/>
        <v>6124.166666666667</v>
      </c>
      <c r="T61" s="12"/>
      <c r="U61" s="16">
        <f>'[1]Customer %- Jul-DEC 2023'!BD61</f>
        <v>7</v>
      </c>
      <c r="V61" s="16">
        <f>'[1]Customer %- Jul-DEC 2023'!BE61</f>
        <v>7</v>
      </c>
      <c r="W61" s="16">
        <f>'[1]Customer %- Jul-DEC 2023'!BF61</f>
        <v>7</v>
      </c>
      <c r="X61" s="16">
        <f>'[1]Customer %- Jul-DEC 2023'!BG61</f>
        <v>7</v>
      </c>
      <c r="Y61" s="16">
        <f>'[1]Customer %- Jul-DEC 2023'!BH61</f>
        <v>7</v>
      </c>
      <c r="Z61" s="16">
        <f>'[1]Customer %- Jul-DEC 2023'!BI61</f>
        <v>7</v>
      </c>
      <c r="AA61" s="3">
        <f t="shared" si="2"/>
        <v>7</v>
      </c>
    </row>
    <row r="62" spans="2:27" x14ac:dyDescent="0.25">
      <c r="B62" s="14" t="s">
        <v>58</v>
      </c>
      <c r="C62" s="15">
        <f t="shared" ref="C62:H62" si="17">C51+C56+C61</f>
        <v>6.7445212160250652</v>
      </c>
      <c r="D62" s="15">
        <f t="shared" si="17"/>
        <v>7.1592779739321237</v>
      </c>
      <c r="E62" s="15">
        <f t="shared" si="17"/>
        <v>6.4277359055942824</v>
      </c>
      <c r="F62" s="15">
        <f t="shared" si="17"/>
        <v>6.5182633175039406</v>
      </c>
      <c r="G62" s="15">
        <f t="shared" si="17"/>
        <v>6.1828685231482003</v>
      </c>
      <c r="H62" s="15">
        <f t="shared" si="17"/>
        <v>6.8789077981412383</v>
      </c>
      <c r="I62" s="10">
        <f t="shared" si="0"/>
        <v>6651929.1223908095</v>
      </c>
      <c r="K62" s="14" t="s">
        <v>58</v>
      </c>
      <c r="L62" s="15"/>
      <c r="M62" s="15"/>
      <c r="N62" s="15"/>
      <c r="O62" s="15"/>
      <c r="P62" s="15"/>
      <c r="Q62" s="15"/>
      <c r="R62" s="10">
        <f t="shared" si="1"/>
        <v>0</v>
      </c>
      <c r="T62" s="14" t="s">
        <v>58</v>
      </c>
      <c r="U62" s="16">
        <f>U61+U56+U51</f>
        <v>164</v>
      </c>
      <c r="V62" s="16">
        <f t="shared" ref="V62:Z62" si="18">V61+V56+V51</f>
        <v>164</v>
      </c>
      <c r="W62" s="16">
        <f t="shared" si="18"/>
        <v>164</v>
      </c>
      <c r="X62" s="16">
        <f t="shared" si="18"/>
        <v>165</v>
      </c>
      <c r="Y62" s="16">
        <f t="shared" si="18"/>
        <v>165</v>
      </c>
      <c r="Z62" s="16">
        <f t="shared" si="18"/>
        <v>165</v>
      </c>
      <c r="AA62" s="3">
        <f t="shared" si="2"/>
        <v>165</v>
      </c>
    </row>
    <row r="63" spans="2:27" x14ac:dyDescent="0.25">
      <c r="B63" s="8" t="s">
        <v>59</v>
      </c>
      <c r="C63" s="9"/>
      <c r="D63" s="9"/>
      <c r="E63" s="9"/>
      <c r="F63" s="9"/>
      <c r="G63" s="9"/>
      <c r="H63" s="9"/>
      <c r="I63" s="10">
        <f t="shared" si="0"/>
        <v>0</v>
      </c>
      <c r="K63" s="8" t="s">
        <v>59</v>
      </c>
      <c r="L63" s="9"/>
      <c r="M63" s="9"/>
      <c r="N63" s="9"/>
      <c r="O63" s="9"/>
      <c r="P63" s="9"/>
      <c r="Q63" s="9"/>
      <c r="R63" s="10">
        <f t="shared" si="1"/>
        <v>0</v>
      </c>
      <c r="T63" s="8" t="s">
        <v>59</v>
      </c>
      <c r="U63" s="11"/>
      <c r="V63" s="11"/>
      <c r="W63" s="11"/>
      <c r="X63" s="11"/>
      <c r="Y63" s="11"/>
      <c r="Z63" s="11"/>
      <c r="AA63" s="3">
        <f t="shared" si="2"/>
        <v>0</v>
      </c>
    </row>
    <row r="64" spans="2:27" x14ac:dyDescent="0.25">
      <c r="B64" s="8" t="s">
        <v>60</v>
      </c>
      <c r="C64" s="9"/>
      <c r="D64" s="9"/>
      <c r="E64" s="9"/>
      <c r="F64" s="9"/>
      <c r="G64" s="9"/>
      <c r="H64" s="9"/>
      <c r="I64" s="10">
        <f t="shared" si="0"/>
        <v>0</v>
      </c>
      <c r="K64" s="8" t="s">
        <v>60</v>
      </c>
      <c r="L64" s="9"/>
      <c r="M64" s="9"/>
      <c r="N64" s="9"/>
      <c r="O64" s="9"/>
      <c r="P64" s="9"/>
      <c r="Q64" s="9"/>
      <c r="R64" s="10">
        <f t="shared" si="1"/>
        <v>0</v>
      </c>
      <c r="T64" s="8" t="s">
        <v>60</v>
      </c>
      <c r="U64" s="11"/>
      <c r="V64" s="11"/>
      <c r="W64" s="11"/>
      <c r="X64" s="11"/>
      <c r="Y64" s="11"/>
      <c r="Z64" s="11"/>
      <c r="AA64" s="3">
        <f t="shared" si="2"/>
        <v>0</v>
      </c>
    </row>
    <row r="65" spans="2:27" x14ac:dyDescent="0.25">
      <c r="B65" s="12" t="s">
        <v>27</v>
      </c>
      <c r="C65" s="9">
        <v>4.466893387131794</v>
      </c>
      <c r="D65" s="9">
        <v>4.6714608468884959</v>
      </c>
      <c r="E65" s="9">
        <v>4.4969415060593327</v>
      </c>
      <c r="F65" s="9">
        <v>4.7792218972714986</v>
      </c>
      <c r="G65" s="9">
        <v>4.3304530651277835</v>
      </c>
      <c r="H65" s="9">
        <v>4.2649694185130684</v>
      </c>
      <c r="I65" s="10">
        <f t="shared" si="0"/>
        <v>4501656.6868319958</v>
      </c>
      <c r="K65" s="12" t="s">
        <v>27</v>
      </c>
      <c r="L65" s="9"/>
      <c r="M65" s="9"/>
      <c r="N65" s="9"/>
      <c r="O65" s="9"/>
      <c r="P65" s="9"/>
      <c r="Q65" s="9"/>
      <c r="R65" s="10">
        <f t="shared" si="1"/>
        <v>0</v>
      </c>
      <c r="T65" s="12" t="s">
        <v>27</v>
      </c>
      <c r="U65" s="11">
        <f>'[1]Customer %- Jul-DEC 2023'!BD65</f>
        <v>109656</v>
      </c>
      <c r="V65" s="11">
        <f>'[1]Customer %- Jul-DEC 2023'!BE65</f>
        <v>110020</v>
      </c>
      <c r="W65" s="11">
        <f>'[1]Customer %- Jul-DEC 2023'!BF65</f>
        <v>110364</v>
      </c>
      <c r="X65" s="11">
        <f>'[1]Customer %- Jul-DEC 2023'!BG65</f>
        <v>110718</v>
      </c>
      <c r="Y65" s="11">
        <f>'[1]Customer %- Jul-DEC 2023'!BH65</f>
        <v>111044</v>
      </c>
      <c r="Z65" s="11">
        <f>'[1]Customer %- Jul-DEC 2023'!BI65</f>
        <v>111291</v>
      </c>
      <c r="AA65" s="3">
        <f t="shared" si="2"/>
        <v>110516</v>
      </c>
    </row>
    <row r="66" spans="2:27" x14ac:dyDescent="0.25">
      <c r="B66" s="12" t="s">
        <v>28</v>
      </c>
      <c r="C66" s="9">
        <v>19.717863937981335</v>
      </c>
      <c r="D66" s="9">
        <v>20.620870342665448</v>
      </c>
      <c r="E66" s="9">
        <v>19.850503038415724</v>
      </c>
      <c r="F66" s="9">
        <v>21.0965516596602</v>
      </c>
      <c r="G66" s="9">
        <v>19.115585917941797</v>
      </c>
      <c r="H66" s="9">
        <v>18.826526492921385</v>
      </c>
      <c r="I66" s="10">
        <f t="shared" si="0"/>
        <v>19871316.898264315</v>
      </c>
      <c r="K66" s="12" t="s">
        <v>28</v>
      </c>
      <c r="L66" s="9"/>
      <c r="M66" s="9"/>
      <c r="N66" s="9"/>
      <c r="O66" s="9"/>
      <c r="P66" s="9"/>
      <c r="Q66" s="9"/>
      <c r="R66" s="10">
        <f t="shared" si="1"/>
        <v>0</v>
      </c>
      <c r="T66" s="12" t="s">
        <v>28</v>
      </c>
      <c r="U66" s="11">
        <f>'[1]Customer %- Jul-DEC 2023'!BD66</f>
        <v>23894</v>
      </c>
      <c r="V66" s="11">
        <f>'[1]Customer %- Jul-DEC 2023'!BE66</f>
        <v>23973</v>
      </c>
      <c r="W66" s="11">
        <f>'[1]Customer %- Jul-DEC 2023'!BF66</f>
        <v>24048</v>
      </c>
      <c r="X66" s="11">
        <f>'[1]Customer %- Jul-DEC 2023'!BG66</f>
        <v>24126</v>
      </c>
      <c r="Y66" s="11">
        <f>'[1]Customer %- Jul-DEC 2023'!BH66</f>
        <v>24196</v>
      </c>
      <c r="Z66" s="11">
        <f>'[1]Customer %- Jul-DEC 2023'!BI66</f>
        <v>24251</v>
      </c>
      <c r="AA66" s="3">
        <f t="shared" si="2"/>
        <v>24081</v>
      </c>
    </row>
    <row r="67" spans="2:27" x14ac:dyDescent="0.25">
      <c r="B67" s="12"/>
      <c r="C67" s="15">
        <f t="shared" ref="C67:H67" si="19">SUM(C65:C66)</f>
        <v>24.184757325113129</v>
      </c>
      <c r="D67" s="15">
        <f t="shared" si="19"/>
        <v>25.292331189553945</v>
      </c>
      <c r="E67" s="15">
        <f t="shared" si="19"/>
        <v>24.347444544475056</v>
      </c>
      <c r="F67" s="15">
        <f t="shared" si="19"/>
        <v>25.875773556931698</v>
      </c>
      <c r="G67" s="15">
        <f t="shared" si="19"/>
        <v>23.446038983069581</v>
      </c>
      <c r="H67" s="15">
        <f t="shared" si="19"/>
        <v>23.091495911434453</v>
      </c>
      <c r="I67" s="10">
        <f t="shared" si="0"/>
        <v>24372973.585096311</v>
      </c>
      <c r="K67" s="12"/>
      <c r="L67" s="15"/>
      <c r="M67" s="15"/>
      <c r="N67" s="15"/>
      <c r="O67" s="15"/>
      <c r="P67" s="15"/>
      <c r="Q67" s="15"/>
      <c r="R67" s="10">
        <f t="shared" si="1"/>
        <v>0</v>
      </c>
      <c r="T67" s="12"/>
      <c r="U67" s="16">
        <f t="shared" ref="U67:Z67" si="20">SUM(U65:U66)</f>
        <v>133550</v>
      </c>
      <c r="V67" s="16">
        <f t="shared" si="20"/>
        <v>133993</v>
      </c>
      <c r="W67" s="16">
        <f t="shared" si="20"/>
        <v>134412</v>
      </c>
      <c r="X67" s="16">
        <f t="shared" si="20"/>
        <v>134844</v>
      </c>
      <c r="Y67" s="16">
        <f t="shared" si="20"/>
        <v>135240</v>
      </c>
      <c r="Z67" s="16">
        <f t="shared" si="20"/>
        <v>135542</v>
      </c>
      <c r="AA67" s="3">
        <f t="shared" si="2"/>
        <v>134597</v>
      </c>
    </row>
    <row r="68" spans="2:27" x14ac:dyDescent="0.25">
      <c r="B68" s="8" t="s">
        <v>61</v>
      </c>
      <c r="C68" s="9"/>
      <c r="D68" s="9"/>
      <c r="E68" s="9"/>
      <c r="F68" s="9"/>
      <c r="G68" s="9"/>
      <c r="H68" s="9"/>
      <c r="I68" s="10">
        <f t="shared" si="0"/>
        <v>0</v>
      </c>
      <c r="K68" s="8" t="s">
        <v>61</v>
      </c>
      <c r="L68" s="9"/>
      <c r="M68" s="9"/>
      <c r="N68" s="9"/>
      <c r="O68" s="9"/>
      <c r="P68" s="9"/>
      <c r="Q68" s="9"/>
      <c r="R68" s="10">
        <f t="shared" si="1"/>
        <v>0</v>
      </c>
      <c r="T68" s="8" t="s">
        <v>61</v>
      </c>
      <c r="U68" s="11"/>
      <c r="V68" s="11"/>
      <c r="W68" s="11"/>
      <c r="X68" s="11"/>
      <c r="Y68" s="11"/>
      <c r="Z68" s="11"/>
      <c r="AA68" s="3">
        <f t="shared" si="2"/>
        <v>0</v>
      </c>
    </row>
    <row r="69" spans="2:27" x14ac:dyDescent="0.25">
      <c r="B69" s="12" t="s">
        <v>49</v>
      </c>
      <c r="C69" s="9">
        <v>6.4892821560609679</v>
      </c>
      <c r="D69" s="9">
        <v>6.5146406082868324</v>
      </c>
      <c r="E69" s="9">
        <v>6.2614291145981982</v>
      </c>
      <c r="F69" s="9">
        <v>6.2338751869935329</v>
      </c>
      <c r="G69" s="9">
        <v>6.1435775542950202</v>
      </c>
      <c r="H69" s="9">
        <v>6.1056866904134921</v>
      </c>
      <c r="I69" s="10">
        <f t="shared" ref="I69:I97" si="21">1000000*SUM(C69:H69)/6</f>
        <v>6291415.2184413411</v>
      </c>
      <c r="K69" s="12" t="s">
        <v>49</v>
      </c>
      <c r="L69" s="9"/>
      <c r="M69" s="9"/>
      <c r="N69" s="9"/>
      <c r="O69" s="9"/>
      <c r="P69" s="9"/>
      <c r="Q69" s="9"/>
      <c r="R69" s="10">
        <f t="shared" ref="R69:R97" si="22">SUM(L69:Q69)/6</f>
        <v>0</v>
      </c>
      <c r="T69" s="12" t="s">
        <v>49</v>
      </c>
      <c r="U69" s="11"/>
      <c r="V69" s="11"/>
      <c r="W69" s="11"/>
      <c r="X69" s="11"/>
      <c r="Y69" s="11"/>
      <c r="Z69" s="11"/>
      <c r="AA69" s="3">
        <f t="shared" ref="AA69:AA94" si="23">ROUND(SUM(U69:Z69)/6,0)</f>
        <v>0</v>
      </c>
    </row>
    <row r="70" spans="2:27" x14ac:dyDescent="0.25">
      <c r="B70" s="12" t="s">
        <v>50</v>
      </c>
      <c r="C70" s="9">
        <v>1.5647471773649728</v>
      </c>
      <c r="D70" s="9">
        <v>1.5708618084733927</v>
      </c>
      <c r="E70" s="9">
        <v>1.509805444996333</v>
      </c>
      <c r="F70" s="9">
        <v>1.5031614234531412</v>
      </c>
      <c r="G70" s="9">
        <v>1.4813881421425463</v>
      </c>
      <c r="H70" s="9">
        <v>1.4722515965461795</v>
      </c>
      <c r="I70" s="10">
        <f t="shared" si="21"/>
        <v>1517035.932162761</v>
      </c>
      <c r="K70" s="12" t="s">
        <v>50</v>
      </c>
      <c r="L70" s="9"/>
      <c r="M70" s="9"/>
      <c r="N70" s="9"/>
      <c r="O70" s="9"/>
      <c r="P70" s="9"/>
      <c r="Q70" s="9"/>
      <c r="R70" s="10">
        <f t="shared" si="22"/>
        <v>0</v>
      </c>
      <c r="T70" s="12" t="s">
        <v>50</v>
      </c>
      <c r="U70" s="11"/>
      <c r="V70" s="11"/>
      <c r="W70" s="11"/>
      <c r="X70" s="11"/>
      <c r="Y70" s="11"/>
      <c r="Z70" s="11"/>
      <c r="AA70" s="3">
        <f t="shared" si="23"/>
        <v>0</v>
      </c>
    </row>
    <row r="71" spans="2:27" x14ac:dyDescent="0.25">
      <c r="B71" s="12" t="s">
        <v>51</v>
      </c>
      <c r="C71" s="9">
        <v>1.9012543430640056</v>
      </c>
      <c r="D71" s="9">
        <v>1.9086839579687567</v>
      </c>
      <c r="E71" s="9">
        <v>1.8344971002375676</v>
      </c>
      <c r="F71" s="9">
        <v>1.8264242466819687</v>
      </c>
      <c r="G71" s="9">
        <v>1.7999685059378097</v>
      </c>
      <c r="H71" s="9">
        <v>1.7888670978336918</v>
      </c>
      <c r="I71" s="10">
        <f t="shared" si="21"/>
        <v>1843282.5419539663</v>
      </c>
      <c r="K71" s="12" t="s">
        <v>51</v>
      </c>
      <c r="L71" s="9"/>
      <c r="M71" s="9"/>
      <c r="N71" s="9"/>
      <c r="O71" s="9"/>
      <c r="P71" s="9"/>
      <c r="Q71" s="9"/>
      <c r="R71" s="10">
        <f t="shared" si="22"/>
        <v>0</v>
      </c>
      <c r="T71" s="12" t="s">
        <v>51</v>
      </c>
      <c r="U71" s="11"/>
      <c r="V71" s="11"/>
      <c r="W71" s="11"/>
      <c r="X71" s="11"/>
      <c r="Y71" s="11"/>
      <c r="Z71" s="11"/>
      <c r="AA71" s="3">
        <f t="shared" si="23"/>
        <v>0</v>
      </c>
    </row>
    <row r="72" spans="2:27" x14ac:dyDescent="0.25">
      <c r="B72" s="12"/>
      <c r="C72" s="15">
        <f t="shared" ref="C72:H72" si="24">SUM(C69:C71)</f>
        <v>9.9552836764899464</v>
      </c>
      <c r="D72" s="15">
        <f t="shared" si="24"/>
        <v>9.9941863747289812</v>
      </c>
      <c r="E72" s="15">
        <f t="shared" si="24"/>
        <v>9.6057316598320988</v>
      </c>
      <c r="F72" s="15">
        <f t="shared" si="24"/>
        <v>9.5634608571286428</v>
      </c>
      <c r="G72" s="15">
        <f t="shared" si="24"/>
        <v>9.4249342023753755</v>
      </c>
      <c r="H72" s="15">
        <f t="shared" si="24"/>
        <v>9.3668053847933628</v>
      </c>
      <c r="I72" s="10">
        <f t="shared" si="21"/>
        <v>9651733.6925580669</v>
      </c>
      <c r="K72" s="12"/>
      <c r="L72" s="25">
        <f>'[1]MD %- July to Dec 2023'!BD44</f>
        <v>36631</v>
      </c>
      <c r="M72" s="25">
        <f>'[1]MD %- July to Dec 2023'!BE44</f>
        <v>38474</v>
      </c>
      <c r="N72" s="25">
        <f>'[1]MD %- July to Dec 2023'!BF44</f>
        <v>39267</v>
      </c>
      <c r="O72" s="25">
        <f>'[1]MD %- July to Dec 2023'!BG44</f>
        <v>38880</v>
      </c>
      <c r="P72" s="25">
        <f>'[1]MD %- July to Dec 2023'!BH44</f>
        <v>39175</v>
      </c>
      <c r="Q72" s="25">
        <f>'[1]MD %- July to Dec 2023'!BI44</f>
        <v>39416</v>
      </c>
      <c r="R72" s="10">
        <f t="shared" si="22"/>
        <v>38640.5</v>
      </c>
      <c r="T72" s="12"/>
      <c r="U72" s="16">
        <f>'[1]Customer %- Jul-DEC 2023'!BD72</f>
        <v>861</v>
      </c>
      <c r="V72" s="16">
        <f>'[1]Customer %- Jul-DEC 2023'!BE72</f>
        <v>864</v>
      </c>
      <c r="W72" s="16">
        <f>'[1]Customer %- Jul-DEC 2023'!BF72</f>
        <v>867</v>
      </c>
      <c r="X72" s="16">
        <f>'[1]Customer %- Jul-DEC 2023'!BG72</f>
        <v>869</v>
      </c>
      <c r="Y72" s="16">
        <f>'[1]Customer %- Jul-DEC 2023'!BH72</f>
        <v>872</v>
      </c>
      <c r="Z72" s="16">
        <f>'[1]Customer %- Jul-DEC 2023'!BI72</f>
        <v>874</v>
      </c>
      <c r="AA72" s="3">
        <f t="shared" si="23"/>
        <v>868</v>
      </c>
    </row>
    <row r="73" spans="2:27" x14ac:dyDescent="0.25">
      <c r="B73" s="8" t="s">
        <v>62</v>
      </c>
      <c r="C73" s="9"/>
      <c r="D73" s="9"/>
      <c r="E73" s="9"/>
      <c r="F73" s="9"/>
      <c r="G73" s="9"/>
      <c r="H73" s="9"/>
      <c r="I73" s="10">
        <f t="shared" si="21"/>
        <v>0</v>
      </c>
      <c r="K73" s="8" t="s">
        <v>62</v>
      </c>
      <c r="L73" s="9"/>
      <c r="M73" s="9"/>
      <c r="N73" s="9"/>
      <c r="O73" s="9"/>
      <c r="P73" s="9"/>
      <c r="Q73" s="9"/>
      <c r="R73" s="10">
        <f t="shared" si="22"/>
        <v>0</v>
      </c>
      <c r="T73" s="8" t="s">
        <v>62</v>
      </c>
      <c r="U73" s="11"/>
      <c r="V73" s="11"/>
      <c r="W73" s="11"/>
      <c r="X73" s="11"/>
      <c r="Y73" s="11"/>
      <c r="Z73" s="11"/>
      <c r="AA73" s="3">
        <f t="shared" si="23"/>
        <v>0</v>
      </c>
    </row>
    <row r="74" spans="2:27" x14ac:dyDescent="0.25">
      <c r="B74" s="12" t="s">
        <v>49</v>
      </c>
      <c r="C74" s="9">
        <v>0.25108715428494005</v>
      </c>
      <c r="D74" s="9">
        <v>0.27576575386194907</v>
      </c>
      <c r="E74" s="9">
        <v>0.27601785024067199</v>
      </c>
      <c r="F74" s="9">
        <v>0.27654469392066522</v>
      </c>
      <c r="G74" s="9">
        <v>0.28689784337097868</v>
      </c>
      <c r="H74" s="9">
        <v>0.43544175451430084</v>
      </c>
      <c r="I74" s="10">
        <f t="shared" si="21"/>
        <v>300292.5083655843</v>
      </c>
      <c r="K74" s="12" t="s">
        <v>49</v>
      </c>
      <c r="L74" s="9"/>
      <c r="M74" s="9"/>
      <c r="N74" s="9"/>
      <c r="O74" s="9"/>
      <c r="P74" s="9"/>
      <c r="Q74" s="9"/>
      <c r="R74" s="10">
        <f t="shared" si="22"/>
        <v>0</v>
      </c>
      <c r="T74" s="12" t="s">
        <v>49</v>
      </c>
      <c r="U74" s="11"/>
      <c r="V74" s="11"/>
      <c r="W74" s="11"/>
      <c r="X74" s="11"/>
      <c r="Y74" s="11"/>
      <c r="Z74" s="11"/>
      <c r="AA74" s="3">
        <f t="shared" si="23"/>
        <v>0</v>
      </c>
    </row>
    <row r="75" spans="2:27" x14ac:dyDescent="0.25">
      <c r="B75" s="12" t="s">
        <v>50</v>
      </c>
      <c r="C75" s="9">
        <v>8.8680090768664566E-2</v>
      </c>
      <c r="D75" s="9">
        <v>9.7396189594051399E-2</v>
      </c>
      <c r="E75" s="9">
        <v>9.7485226127247485E-2</v>
      </c>
      <c r="F75" s="9">
        <v>9.7671299148369362E-2</v>
      </c>
      <c r="G75" s="9">
        <v>0.10132787104911042</v>
      </c>
      <c r="H75" s="9">
        <v>0.153791277872278</v>
      </c>
      <c r="I75" s="10">
        <f t="shared" si="21"/>
        <v>106058.65909328686</v>
      </c>
      <c r="K75" s="12" t="s">
        <v>50</v>
      </c>
      <c r="L75" s="9"/>
      <c r="M75" s="9"/>
      <c r="N75" s="9"/>
      <c r="O75" s="9"/>
      <c r="P75" s="9"/>
      <c r="Q75" s="9"/>
      <c r="R75" s="10">
        <f t="shared" si="22"/>
        <v>0</v>
      </c>
      <c r="T75" s="12" t="s">
        <v>50</v>
      </c>
      <c r="U75" s="11"/>
      <c r="V75" s="11"/>
      <c r="W75" s="11"/>
      <c r="X75" s="11"/>
      <c r="Y75" s="11"/>
      <c r="Z75" s="11"/>
      <c r="AA75" s="3">
        <f t="shared" si="23"/>
        <v>0</v>
      </c>
    </row>
    <row r="76" spans="2:27" x14ac:dyDescent="0.25">
      <c r="B76" s="12" t="s">
        <v>51</v>
      </c>
      <c r="C76" s="9">
        <v>0.14920954077498172</v>
      </c>
      <c r="D76" s="9">
        <v>0.16387489679584941</v>
      </c>
      <c r="E76" s="9">
        <v>0.16402470607226344</v>
      </c>
      <c r="F76" s="9">
        <v>0.16433778502596721</v>
      </c>
      <c r="G76" s="9">
        <v>0.17049018529293969</v>
      </c>
      <c r="H76" s="9">
        <v>0.25876299570307454</v>
      </c>
      <c r="I76" s="10">
        <f t="shared" si="21"/>
        <v>178450.01827751266</v>
      </c>
      <c r="K76" s="12" t="s">
        <v>51</v>
      </c>
      <c r="L76" s="9"/>
      <c r="M76" s="9"/>
      <c r="N76" s="9"/>
      <c r="O76" s="9"/>
      <c r="P76" s="9"/>
      <c r="Q76" s="9"/>
      <c r="R76" s="10">
        <f t="shared" si="22"/>
        <v>0</v>
      </c>
      <c r="T76" s="12" t="s">
        <v>51</v>
      </c>
      <c r="U76" s="11"/>
      <c r="V76" s="11"/>
      <c r="W76" s="11"/>
      <c r="X76" s="11"/>
      <c r="Y76" s="11"/>
      <c r="Z76" s="11"/>
      <c r="AA76" s="3">
        <f t="shared" si="23"/>
        <v>0</v>
      </c>
    </row>
    <row r="77" spans="2:27" x14ac:dyDescent="0.25">
      <c r="B77" s="12"/>
      <c r="C77" s="15">
        <f t="shared" ref="C77:H77" si="25">SUM(C74:C76)</f>
        <v>0.48897678582858634</v>
      </c>
      <c r="D77" s="15">
        <f t="shared" si="25"/>
        <v>0.53703684025184983</v>
      </c>
      <c r="E77" s="15">
        <f t="shared" si="25"/>
        <v>0.53752778244018296</v>
      </c>
      <c r="F77" s="15">
        <f t="shared" si="25"/>
        <v>0.53855377809500182</v>
      </c>
      <c r="G77" s="15">
        <f t="shared" si="25"/>
        <v>0.55871589971302882</v>
      </c>
      <c r="H77" s="15">
        <f t="shared" si="25"/>
        <v>0.84799602808965346</v>
      </c>
      <c r="I77" s="10">
        <f t="shared" si="21"/>
        <v>584801.18573638389</v>
      </c>
      <c r="K77" s="12"/>
      <c r="L77" s="16">
        <f>'[1]MD %- July to Dec 2023'!BD45</f>
        <v>2503</v>
      </c>
      <c r="M77" s="16">
        <f>'[1]MD %- July to Dec 2023'!BE45</f>
        <v>2484</v>
      </c>
      <c r="N77" s="16">
        <f>'[1]MD %- July to Dec 2023'!BF45</f>
        <v>2342</v>
      </c>
      <c r="O77" s="16">
        <f>'[1]MD %- July to Dec 2023'!BG45</f>
        <v>3032</v>
      </c>
      <c r="P77" s="16">
        <f>'[1]MD %- July to Dec 2023'!BH45</f>
        <v>3155</v>
      </c>
      <c r="Q77" s="16">
        <f>'[1]MD %- July to Dec 2023'!BI45</f>
        <v>3986</v>
      </c>
      <c r="R77" s="10">
        <f t="shared" si="22"/>
        <v>2917</v>
      </c>
      <c r="T77" s="12"/>
      <c r="U77" s="16">
        <f>'[1]Customer %- Jul-DEC 2023'!BD77</f>
        <v>19</v>
      </c>
      <c r="V77" s="16">
        <f>'[1]Customer %- Jul-DEC 2023'!BE77</f>
        <v>19</v>
      </c>
      <c r="W77" s="16">
        <f>'[1]Customer %- Jul-DEC 2023'!BF77</f>
        <v>20</v>
      </c>
      <c r="X77" s="16">
        <f>'[1]Customer %- Jul-DEC 2023'!BG77</f>
        <v>20</v>
      </c>
      <c r="Y77" s="16">
        <f>'[1]Customer %- Jul-DEC 2023'!BH77</f>
        <v>20</v>
      </c>
      <c r="Z77" s="16">
        <f>'[1]Customer %- Jul-DEC 2023'!BI77</f>
        <v>20</v>
      </c>
      <c r="AA77" s="3">
        <f t="shared" si="23"/>
        <v>20</v>
      </c>
    </row>
    <row r="78" spans="2:27" x14ac:dyDescent="0.25">
      <c r="B78" s="14" t="s">
        <v>63</v>
      </c>
      <c r="C78" s="15">
        <f t="shared" ref="C78:H78" si="26">C72+C77+C67</f>
        <v>34.629017787431664</v>
      </c>
      <c r="D78" s="15">
        <f t="shared" si="26"/>
        <v>35.823554404534775</v>
      </c>
      <c r="E78" s="15">
        <f t="shared" si="26"/>
        <v>34.490703986747334</v>
      </c>
      <c r="F78" s="15">
        <f t="shared" si="26"/>
        <v>35.977788192155344</v>
      </c>
      <c r="G78" s="15">
        <f t="shared" si="26"/>
        <v>33.429689085157989</v>
      </c>
      <c r="H78" s="15">
        <f t="shared" si="26"/>
        <v>33.30629732431747</v>
      </c>
      <c r="I78" s="10">
        <f t="shared" si="21"/>
        <v>34609508.463390768</v>
      </c>
      <c r="K78" s="14" t="s">
        <v>63</v>
      </c>
      <c r="L78" s="15"/>
      <c r="M78" s="15"/>
      <c r="N78" s="15"/>
      <c r="O78" s="15"/>
      <c r="P78" s="15"/>
      <c r="Q78" s="15"/>
      <c r="R78" s="10">
        <f t="shared" si="22"/>
        <v>0</v>
      </c>
      <c r="T78" s="14" t="s">
        <v>63</v>
      </c>
      <c r="U78" s="16">
        <f>U67+U72+U77</f>
        <v>134430</v>
      </c>
      <c r="V78" s="16">
        <f t="shared" ref="V78:Z78" si="27">V67+V72+V77</f>
        <v>134876</v>
      </c>
      <c r="W78" s="16">
        <f t="shared" si="27"/>
        <v>135299</v>
      </c>
      <c r="X78" s="16">
        <f t="shared" si="27"/>
        <v>135733</v>
      </c>
      <c r="Y78" s="16">
        <f t="shared" si="27"/>
        <v>136132</v>
      </c>
      <c r="Z78" s="16">
        <f t="shared" si="27"/>
        <v>136436</v>
      </c>
      <c r="AA78" s="3">
        <f t="shared" si="23"/>
        <v>135484</v>
      </c>
    </row>
    <row r="79" spans="2:27" x14ac:dyDescent="0.25">
      <c r="B79" s="8" t="s">
        <v>64</v>
      </c>
      <c r="C79" s="9"/>
      <c r="D79" s="9"/>
      <c r="E79" s="9"/>
      <c r="F79" s="9"/>
      <c r="G79" s="9"/>
      <c r="H79" s="9"/>
      <c r="I79" s="10">
        <f t="shared" si="21"/>
        <v>0</v>
      </c>
      <c r="K79" s="8" t="s">
        <v>64</v>
      </c>
      <c r="L79" s="9"/>
      <c r="M79" s="9"/>
      <c r="N79" s="9"/>
      <c r="O79" s="9"/>
      <c r="P79" s="9"/>
      <c r="Q79" s="9"/>
      <c r="R79" s="10">
        <f t="shared" si="22"/>
        <v>0</v>
      </c>
      <c r="T79" s="8" t="s">
        <v>64</v>
      </c>
      <c r="U79" s="11"/>
      <c r="V79" s="11"/>
      <c r="W79" s="11"/>
      <c r="X79" s="11"/>
      <c r="Y79" s="11"/>
      <c r="Z79" s="11"/>
      <c r="AA79" s="3">
        <f t="shared" si="23"/>
        <v>0</v>
      </c>
    </row>
    <row r="80" spans="2:27" x14ac:dyDescent="0.25">
      <c r="B80" s="8" t="s">
        <v>65</v>
      </c>
      <c r="C80" s="9"/>
      <c r="D80" s="9"/>
      <c r="E80" s="9"/>
      <c r="F80" s="9"/>
      <c r="G80" s="9"/>
      <c r="H80" s="9"/>
      <c r="I80" s="10">
        <f t="shared" si="21"/>
        <v>0</v>
      </c>
      <c r="K80" s="8" t="s">
        <v>65</v>
      </c>
      <c r="L80" s="9"/>
      <c r="M80" s="9"/>
      <c r="N80" s="9"/>
      <c r="O80" s="9"/>
      <c r="P80" s="9"/>
      <c r="Q80" s="9"/>
      <c r="R80" s="10">
        <f t="shared" si="22"/>
        <v>0</v>
      </c>
      <c r="T80" s="8" t="s">
        <v>65</v>
      </c>
      <c r="U80" s="11"/>
      <c r="V80" s="11"/>
      <c r="W80" s="11"/>
      <c r="X80" s="11"/>
      <c r="Y80" s="11"/>
      <c r="Z80" s="11"/>
      <c r="AA80" s="3">
        <f t="shared" si="23"/>
        <v>0</v>
      </c>
    </row>
    <row r="81" spans="2:27" x14ac:dyDescent="0.25">
      <c r="B81" s="12" t="s">
        <v>27</v>
      </c>
      <c r="C81" s="9">
        <v>7.5089129627458992E-2</v>
      </c>
      <c r="D81" s="9">
        <v>6.3332042016042603E-2</v>
      </c>
      <c r="E81" s="9">
        <v>6.0697818292029776E-2</v>
      </c>
      <c r="F81" s="9">
        <v>7.2494232297759614E-2</v>
      </c>
      <c r="G81" s="9">
        <v>6.5095927505249437E-2</v>
      </c>
      <c r="H81" s="9">
        <v>5.8048551684946222E-2</v>
      </c>
      <c r="I81" s="10">
        <f t="shared" si="21"/>
        <v>65792.950237247773</v>
      </c>
      <c r="K81" s="12" t="s">
        <v>27</v>
      </c>
      <c r="L81" s="9"/>
      <c r="M81" s="9"/>
      <c r="N81" s="9"/>
      <c r="O81" s="9"/>
      <c r="P81" s="9"/>
      <c r="Q81" s="9"/>
      <c r="R81" s="10">
        <f t="shared" si="22"/>
        <v>0</v>
      </c>
      <c r="T81" s="12" t="s">
        <v>27</v>
      </c>
      <c r="U81" s="11">
        <f>'[1]Customer %- Jul-DEC 2023'!BD81</f>
        <v>1137</v>
      </c>
      <c r="V81" s="11">
        <f>'[1]Customer %- Jul-DEC 2023'!BE81</f>
        <v>1141</v>
      </c>
      <c r="W81" s="11">
        <f>'[1]Customer %- Jul-DEC 2023'!BF81</f>
        <v>1144</v>
      </c>
      <c r="X81" s="11">
        <f>'[1]Customer %- Jul-DEC 2023'!BG81</f>
        <v>1148</v>
      </c>
      <c r="Y81" s="11">
        <f>'[1]Customer %- Jul-DEC 2023'!BH81</f>
        <v>1151</v>
      </c>
      <c r="Z81" s="11">
        <f>'[1]Customer %- Jul-DEC 2023'!BI81</f>
        <v>1154</v>
      </c>
      <c r="AA81" s="3">
        <f t="shared" si="23"/>
        <v>1146</v>
      </c>
    </row>
    <row r="82" spans="2:27" x14ac:dyDescent="0.25">
      <c r="B82" s="12" t="s">
        <v>28</v>
      </c>
      <c r="C82" s="9">
        <v>0.2770824025212214</v>
      </c>
      <c r="D82" s="9">
        <v>0.23369819899953811</v>
      </c>
      <c r="E82" s="9">
        <v>0.2239777901753964</v>
      </c>
      <c r="F82" s="9">
        <v>0.26750710993258453</v>
      </c>
      <c r="G82" s="9">
        <v>0.24020701900513083</v>
      </c>
      <c r="H82" s="9">
        <v>0.21420187240871186</v>
      </c>
      <c r="I82" s="10">
        <f t="shared" si="21"/>
        <v>242779.0655070972</v>
      </c>
      <c r="K82" s="12" t="s">
        <v>28</v>
      </c>
      <c r="L82" s="9"/>
      <c r="M82" s="9"/>
      <c r="N82" s="9"/>
      <c r="O82" s="9"/>
      <c r="P82" s="9"/>
      <c r="Q82" s="9"/>
      <c r="R82" s="10">
        <f t="shared" si="22"/>
        <v>0</v>
      </c>
      <c r="T82" s="12" t="s">
        <v>28</v>
      </c>
      <c r="U82" s="11">
        <f>'[1]Customer %- Jul-DEC 2023'!BD82</f>
        <v>344</v>
      </c>
      <c r="V82" s="11">
        <f>'[1]Customer %- Jul-DEC 2023'!BE82</f>
        <v>345</v>
      </c>
      <c r="W82" s="11">
        <f>'[1]Customer %- Jul-DEC 2023'!BF82</f>
        <v>347</v>
      </c>
      <c r="X82" s="11">
        <f>'[1]Customer %- Jul-DEC 2023'!BG82</f>
        <v>348</v>
      </c>
      <c r="Y82" s="11">
        <f>'[1]Customer %- Jul-DEC 2023'!BH82</f>
        <v>349</v>
      </c>
      <c r="Z82" s="11">
        <f>'[1]Customer %- Jul-DEC 2023'!BI82</f>
        <v>349</v>
      </c>
      <c r="AA82" s="3">
        <f t="shared" si="23"/>
        <v>347</v>
      </c>
    </row>
    <row r="83" spans="2:27" x14ac:dyDescent="0.25">
      <c r="B83" s="12"/>
      <c r="C83" s="16">
        <f t="shared" ref="C83:H83" si="28">SUM(C81:C82)</f>
        <v>0.35217153214868041</v>
      </c>
      <c r="D83" s="16">
        <f t="shared" si="28"/>
        <v>0.29703024101558073</v>
      </c>
      <c r="E83" s="16">
        <f t="shared" si="28"/>
        <v>0.28467560846742618</v>
      </c>
      <c r="F83" s="16">
        <f t="shared" si="28"/>
        <v>0.34000134223034417</v>
      </c>
      <c r="G83" s="16">
        <f t="shared" si="28"/>
        <v>0.30530294651038026</v>
      </c>
      <c r="H83" s="16">
        <f t="shared" si="28"/>
        <v>0.27225042409365807</v>
      </c>
      <c r="I83" s="10">
        <f t="shared" si="21"/>
        <v>308572.01574434497</v>
      </c>
      <c r="J83" s="28"/>
      <c r="K83" s="12"/>
      <c r="L83" s="16"/>
      <c r="M83" s="16"/>
      <c r="N83" s="16"/>
      <c r="O83" s="16"/>
      <c r="P83" s="16"/>
      <c r="Q83" s="16"/>
      <c r="R83" s="10">
        <f t="shared" si="22"/>
        <v>0</v>
      </c>
      <c r="T83" s="12"/>
      <c r="U83" s="16">
        <f t="shared" ref="U83:Z83" si="29">SUM(U81:U82)</f>
        <v>1481</v>
      </c>
      <c r="V83" s="16">
        <f t="shared" si="29"/>
        <v>1486</v>
      </c>
      <c r="W83" s="16">
        <f t="shared" si="29"/>
        <v>1491</v>
      </c>
      <c r="X83" s="16">
        <f t="shared" si="29"/>
        <v>1496</v>
      </c>
      <c r="Y83" s="16">
        <f t="shared" si="29"/>
        <v>1500</v>
      </c>
      <c r="Z83" s="16">
        <f t="shared" si="29"/>
        <v>1503</v>
      </c>
      <c r="AA83" s="3">
        <f t="shared" si="23"/>
        <v>1493</v>
      </c>
    </row>
    <row r="84" spans="2:27" x14ac:dyDescent="0.25">
      <c r="B84" s="8" t="s">
        <v>66</v>
      </c>
      <c r="C84" s="9"/>
      <c r="D84" s="9"/>
      <c r="E84" s="9"/>
      <c r="F84" s="9"/>
      <c r="G84" s="9"/>
      <c r="H84" s="9"/>
      <c r="I84" s="10">
        <f t="shared" si="21"/>
        <v>0</v>
      </c>
      <c r="K84" s="8" t="s">
        <v>66</v>
      </c>
      <c r="L84" s="9"/>
      <c r="M84" s="9"/>
      <c r="N84" s="9"/>
      <c r="O84" s="9"/>
      <c r="P84" s="9"/>
      <c r="Q84" s="9"/>
      <c r="R84" s="10">
        <f t="shared" si="22"/>
        <v>0</v>
      </c>
      <c r="T84" s="8" t="s">
        <v>66</v>
      </c>
      <c r="U84" s="11"/>
      <c r="V84" s="11"/>
      <c r="W84" s="11"/>
      <c r="X84" s="11"/>
      <c r="Y84" s="11"/>
      <c r="Z84" s="11"/>
      <c r="AA84" s="3">
        <f t="shared" si="23"/>
        <v>0</v>
      </c>
    </row>
    <row r="85" spans="2:27" x14ac:dyDescent="0.25">
      <c r="B85" s="12" t="s">
        <v>49</v>
      </c>
      <c r="C85" s="9">
        <v>1.5915202921227447</v>
      </c>
      <c r="D85" s="9">
        <v>1.5909701822139046</v>
      </c>
      <c r="E85" s="9">
        <v>1.4919793155390657</v>
      </c>
      <c r="F85" s="9">
        <v>1.5264069699591345</v>
      </c>
      <c r="G85" s="9">
        <v>1.4587544671399526</v>
      </c>
      <c r="H85" s="9">
        <v>1.4158885811269641</v>
      </c>
      <c r="I85" s="10">
        <f t="shared" si="21"/>
        <v>1512586.6346836276</v>
      </c>
      <c r="K85" s="12" t="s">
        <v>49</v>
      </c>
      <c r="L85" s="9"/>
      <c r="M85" s="9"/>
      <c r="N85" s="9"/>
      <c r="O85" s="9"/>
      <c r="P85" s="9"/>
      <c r="Q85" s="9"/>
      <c r="R85" s="10">
        <f t="shared" si="22"/>
        <v>0</v>
      </c>
      <c r="T85" s="12" t="s">
        <v>49</v>
      </c>
      <c r="U85" s="11"/>
      <c r="V85" s="11"/>
      <c r="W85" s="11"/>
      <c r="X85" s="11"/>
      <c r="Y85" s="11"/>
      <c r="Z85" s="11"/>
      <c r="AA85" s="3">
        <f t="shared" si="23"/>
        <v>0</v>
      </c>
    </row>
    <row r="86" spans="2:27" x14ac:dyDescent="0.25">
      <c r="B86" s="12" t="s">
        <v>50</v>
      </c>
      <c r="C86" s="9">
        <v>0.38107197652628066</v>
      </c>
      <c r="D86" s="9">
        <v>0.38094025877734211</v>
      </c>
      <c r="E86" s="9">
        <v>0.35723798780502769</v>
      </c>
      <c r="F86" s="9">
        <v>0.36548130985499089</v>
      </c>
      <c r="G86" s="9">
        <v>0.34928266438759958</v>
      </c>
      <c r="H86" s="9">
        <v>0.33901890087206665</v>
      </c>
      <c r="I86" s="10">
        <f t="shared" si="21"/>
        <v>362172.18303721794</v>
      </c>
      <c r="K86" s="12" t="s">
        <v>50</v>
      </c>
      <c r="L86" s="9"/>
      <c r="M86" s="9"/>
      <c r="N86" s="9"/>
      <c r="O86" s="9"/>
      <c r="P86" s="9"/>
      <c r="Q86" s="9"/>
      <c r="R86" s="10">
        <f t="shared" si="22"/>
        <v>0</v>
      </c>
      <c r="T86" s="12" t="s">
        <v>50</v>
      </c>
      <c r="U86" s="11"/>
      <c r="V86" s="11"/>
      <c r="W86" s="11"/>
      <c r="X86" s="11"/>
      <c r="Y86" s="11"/>
      <c r="Z86" s="11"/>
      <c r="AA86" s="3">
        <f t="shared" si="23"/>
        <v>0</v>
      </c>
    </row>
    <row r="87" spans="2:27" x14ac:dyDescent="0.25">
      <c r="B87" s="12" t="s">
        <v>51</v>
      </c>
      <c r="C87" s="9">
        <v>0.61069499061972543</v>
      </c>
      <c r="D87" s="9">
        <v>0.61048390354324789</v>
      </c>
      <c r="E87" s="9">
        <v>0.57249932571873419</v>
      </c>
      <c r="F87" s="9">
        <v>0.58570983657252951</v>
      </c>
      <c r="G87" s="9">
        <v>0.55975035319110433</v>
      </c>
      <c r="H87" s="9">
        <v>0.5433019409489378</v>
      </c>
      <c r="I87" s="10">
        <f t="shared" si="21"/>
        <v>580406.7250990466</v>
      </c>
      <c r="K87" s="12" t="s">
        <v>51</v>
      </c>
      <c r="L87" s="9"/>
      <c r="M87" s="9"/>
      <c r="N87" s="9"/>
      <c r="O87" s="9"/>
      <c r="P87" s="9"/>
      <c r="Q87" s="9"/>
      <c r="R87" s="10">
        <f t="shared" si="22"/>
        <v>0</v>
      </c>
      <c r="T87" s="12" t="s">
        <v>51</v>
      </c>
      <c r="U87" s="11"/>
      <c r="V87" s="11"/>
      <c r="W87" s="11"/>
      <c r="X87" s="11"/>
      <c r="Y87" s="11"/>
      <c r="Z87" s="11"/>
      <c r="AA87" s="3">
        <f t="shared" si="23"/>
        <v>0</v>
      </c>
    </row>
    <row r="88" spans="2:27" x14ac:dyDescent="0.25">
      <c r="B88" s="12"/>
      <c r="C88" s="15">
        <f t="shared" ref="C88:H88" si="30">SUM(C85:C87)</f>
        <v>2.5832872592687508</v>
      </c>
      <c r="D88" s="15">
        <f t="shared" si="30"/>
        <v>2.5823943445344946</v>
      </c>
      <c r="E88" s="15">
        <f t="shared" si="30"/>
        <v>2.4217166290628276</v>
      </c>
      <c r="F88" s="15">
        <f t="shared" si="30"/>
        <v>2.4775981163866549</v>
      </c>
      <c r="G88" s="15">
        <f t="shared" si="30"/>
        <v>2.3677874847186562</v>
      </c>
      <c r="H88" s="15">
        <f t="shared" si="30"/>
        <v>2.2982094229479686</v>
      </c>
      <c r="I88" s="10">
        <f t="shared" si="21"/>
        <v>2455165.5428198916</v>
      </c>
      <c r="K88" s="12"/>
      <c r="L88" s="25">
        <f>'[1]MD %- July to Dec 2023'!BD46</f>
        <v>7113</v>
      </c>
      <c r="M88" s="25">
        <f>'[1]MD %- July to Dec 2023'!BE46</f>
        <v>7450</v>
      </c>
      <c r="N88" s="25">
        <f>'[1]MD %- July to Dec 2023'!BF46</f>
        <v>7857</v>
      </c>
      <c r="O88" s="25">
        <f>'[1]MD %- July to Dec 2023'!BG46</f>
        <v>7606</v>
      </c>
      <c r="P88" s="25">
        <f>'[1]MD %- July to Dec 2023'!BH46</f>
        <v>7364</v>
      </c>
      <c r="Q88" s="25">
        <f>'[1]MD %- July to Dec 2023'!BI46</f>
        <v>7032</v>
      </c>
      <c r="R88" s="10">
        <f t="shared" si="22"/>
        <v>7403.666666666667</v>
      </c>
      <c r="T88" s="12"/>
      <c r="U88" s="16">
        <f>'[1]Customer %- Jul-DEC 2023'!BD88</f>
        <v>55</v>
      </c>
      <c r="V88" s="16">
        <f>'[1]Customer %- Jul-DEC 2023'!BE88</f>
        <v>55</v>
      </c>
      <c r="W88" s="16">
        <f>'[1]Customer %- Jul-DEC 2023'!BF88</f>
        <v>56</v>
      </c>
      <c r="X88" s="16">
        <f>'[1]Customer %- Jul-DEC 2023'!BG88</f>
        <v>56</v>
      </c>
      <c r="Y88" s="16">
        <f>'[1]Customer %- Jul-DEC 2023'!BH88</f>
        <v>56</v>
      </c>
      <c r="Z88" s="16">
        <f>'[1]Customer %- Jul-DEC 2023'!BI88</f>
        <v>56</v>
      </c>
      <c r="AA88" s="3">
        <f t="shared" si="23"/>
        <v>56</v>
      </c>
    </row>
    <row r="89" spans="2:27" x14ac:dyDescent="0.25">
      <c r="B89" s="8" t="s">
        <v>67</v>
      </c>
      <c r="C89" s="9"/>
      <c r="D89" s="9"/>
      <c r="E89" s="9"/>
      <c r="F89" s="9"/>
      <c r="G89" s="9"/>
      <c r="H89" s="9"/>
      <c r="I89" s="10">
        <f t="shared" si="21"/>
        <v>0</v>
      </c>
      <c r="K89" s="8" t="s">
        <v>67</v>
      </c>
      <c r="L89" s="29"/>
      <c r="M89" s="9"/>
      <c r="N89" s="9"/>
      <c r="O89" s="9"/>
      <c r="P89" s="9"/>
      <c r="Q89" s="9"/>
      <c r="R89" s="10">
        <f t="shared" si="22"/>
        <v>0</v>
      </c>
      <c r="T89" s="8" t="s">
        <v>67</v>
      </c>
      <c r="U89" s="11"/>
      <c r="V89" s="11"/>
      <c r="W89" s="11"/>
      <c r="X89" s="11"/>
      <c r="Y89" s="11"/>
      <c r="Z89" s="11"/>
      <c r="AA89" s="3">
        <f t="shared" si="23"/>
        <v>0</v>
      </c>
    </row>
    <row r="90" spans="2:27" x14ac:dyDescent="0.25">
      <c r="B90" s="12" t="s">
        <v>49</v>
      </c>
      <c r="C90" s="9">
        <v>1.0565198012511883</v>
      </c>
      <c r="D90" s="9">
        <v>0.74804828876155016</v>
      </c>
      <c r="E90" s="9">
        <v>0.74026314504915047</v>
      </c>
      <c r="F90" s="9">
        <v>0.74526422764015399</v>
      </c>
      <c r="G90" s="9">
        <v>0.69818504851430951</v>
      </c>
      <c r="H90" s="9">
        <v>0.73223849828747956</v>
      </c>
      <c r="I90" s="10">
        <f t="shared" si="21"/>
        <v>786753.16825063864</v>
      </c>
      <c r="K90" s="12" t="s">
        <v>49</v>
      </c>
      <c r="L90" s="9"/>
      <c r="M90" s="9"/>
      <c r="N90" s="9"/>
      <c r="O90" s="9"/>
      <c r="P90" s="9"/>
      <c r="Q90" s="9"/>
      <c r="R90" s="10">
        <f t="shared" si="22"/>
        <v>0</v>
      </c>
      <c r="T90" s="12" t="s">
        <v>49</v>
      </c>
      <c r="U90" s="11"/>
      <c r="V90" s="11"/>
      <c r="W90" s="11"/>
      <c r="X90" s="11"/>
      <c r="Y90" s="11"/>
      <c r="Z90" s="11"/>
      <c r="AA90" s="3">
        <f t="shared" si="23"/>
        <v>0</v>
      </c>
    </row>
    <row r="91" spans="2:27" x14ac:dyDescent="0.25">
      <c r="B91" s="12" t="s">
        <v>50</v>
      </c>
      <c r="C91" s="9">
        <v>0.2661039025673787</v>
      </c>
      <c r="D91" s="9">
        <v>0.1884096906774127</v>
      </c>
      <c r="E91" s="9">
        <v>0.18644885935038591</v>
      </c>
      <c r="F91" s="9">
        <v>0.18770847378728694</v>
      </c>
      <c r="G91" s="9">
        <v>0.17585071846626069</v>
      </c>
      <c r="H91" s="9">
        <v>0.18442770478472945</v>
      </c>
      <c r="I91" s="10">
        <f t="shared" si="21"/>
        <v>198158.22493890906</v>
      </c>
      <c r="K91" s="12" t="s">
        <v>50</v>
      </c>
      <c r="L91" s="9"/>
      <c r="M91" s="9"/>
      <c r="N91" s="9"/>
      <c r="O91" s="9"/>
      <c r="P91" s="9"/>
      <c r="Q91" s="9"/>
      <c r="R91" s="10">
        <f t="shared" si="22"/>
        <v>0</v>
      </c>
      <c r="T91" s="12" t="s">
        <v>50</v>
      </c>
      <c r="U91" s="11"/>
      <c r="V91" s="11"/>
      <c r="W91" s="11"/>
      <c r="X91" s="11"/>
      <c r="Y91" s="11"/>
      <c r="Z91" s="11"/>
      <c r="AA91" s="3">
        <f t="shared" si="23"/>
        <v>0</v>
      </c>
    </row>
    <row r="92" spans="2:27" x14ac:dyDescent="0.25">
      <c r="B92" s="12" t="s">
        <v>51</v>
      </c>
      <c r="C92" s="9">
        <v>0.35797471382390628</v>
      </c>
      <c r="D92" s="9">
        <v>0.25345703107386747</v>
      </c>
      <c r="E92" s="9">
        <v>0.25081923423444824</v>
      </c>
      <c r="F92" s="9">
        <v>0.25251372316613135</v>
      </c>
      <c r="G92" s="9">
        <v>0.2365621473843238</v>
      </c>
      <c r="H92" s="9">
        <v>0.24810028791215008</v>
      </c>
      <c r="I92" s="10">
        <f t="shared" si="21"/>
        <v>266571.18959913787</v>
      </c>
      <c r="K92" s="12" t="s">
        <v>51</v>
      </c>
      <c r="L92" s="9"/>
      <c r="M92" s="9"/>
      <c r="N92" s="9"/>
      <c r="O92" s="9"/>
      <c r="P92" s="9"/>
      <c r="Q92" s="9"/>
      <c r="R92" s="10">
        <f t="shared" si="22"/>
        <v>0</v>
      </c>
      <c r="T92" s="12" t="s">
        <v>51</v>
      </c>
      <c r="U92" s="11"/>
      <c r="V92" s="11"/>
      <c r="W92" s="11"/>
      <c r="X92" s="11"/>
      <c r="Y92" s="11"/>
      <c r="Z92" s="11"/>
      <c r="AA92" s="3">
        <f t="shared" si="23"/>
        <v>0</v>
      </c>
    </row>
    <row r="93" spans="2:27" x14ac:dyDescent="0.25">
      <c r="B93" s="12"/>
      <c r="C93" s="15">
        <f t="shared" ref="C93:H93" si="31">SUM(C90:C92)</f>
        <v>1.6805984176424733</v>
      </c>
      <c r="D93" s="15">
        <f t="shared" si="31"/>
        <v>1.1899150105128304</v>
      </c>
      <c r="E93" s="15">
        <f t="shared" si="31"/>
        <v>1.1775312386339847</v>
      </c>
      <c r="F93" s="15">
        <f t="shared" si="31"/>
        <v>1.1854864245935723</v>
      </c>
      <c r="G93" s="15">
        <f t="shared" si="31"/>
        <v>1.1105979143648939</v>
      </c>
      <c r="H93" s="15">
        <f t="shared" si="31"/>
        <v>1.1647664909843591</v>
      </c>
      <c r="I93" s="10">
        <f t="shared" si="21"/>
        <v>1251482.5827886856</v>
      </c>
      <c r="K93" s="12"/>
      <c r="L93" s="16">
        <f>'[1]MD %- July to Dec 2023'!BD47</f>
        <v>2097</v>
      </c>
      <c r="M93" s="16">
        <f>'[1]MD %- July to Dec 2023'!BE47</f>
        <v>2240</v>
      </c>
      <c r="N93" s="16">
        <f>'[1]MD %- July to Dec 2023'!BF47</f>
        <v>2488</v>
      </c>
      <c r="O93" s="16">
        <f>'[1]MD %- July to Dec 2023'!BG47</f>
        <v>2283</v>
      </c>
      <c r="P93" s="16">
        <f>'[1]MD %- July to Dec 2023'!BH47</f>
        <v>2252</v>
      </c>
      <c r="Q93" s="16">
        <f>'[1]MD %- July to Dec 2023'!BI47</f>
        <v>2333</v>
      </c>
      <c r="R93" s="10">
        <f t="shared" si="22"/>
        <v>2282.1666666666665</v>
      </c>
      <c r="T93" s="12"/>
      <c r="U93" s="16">
        <f>'[1]Customer %- Jul-DEC 2023'!BD93</f>
        <v>1</v>
      </c>
      <c r="V93" s="16">
        <f>'[1]Customer %- Jul-DEC 2023'!BE93</f>
        <v>1</v>
      </c>
      <c r="W93" s="16">
        <f>'[1]Customer %- Jul-DEC 2023'!BF93</f>
        <v>1</v>
      </c>
      <c r="X93" s="16">
        <f>'[1]Customer %- Jul-DEC 2023'!BG93</f>
        <v>1</v>
      </c>
      <c r="Y93" s="16">
        <f>'[1]Customer %- Jul-DEC 2023'!BH93</f>
        <v>1</v>
      </c>
      <c r="Z93" s="16">
        <f>'[1]Customer %- Jul-DEC 2023'!BI93</f>
        <v>1</v>
      </c>
      <c r="AA93" s="3">
        <f t="shared" si="23"/>
        <v>1</v>
      </c>
    </row>
    <row r="94" spans="2:27" x14ac:dyDescent="0.25">
      <c r="B94" s="14" t="s">
        <v>68</v>
      </c>
      <c r="C94" s="15">
        <f t="shared" ref="C94:H94" si="32">C83+C88+C93</f>
        <v>4.616057209059905</v>
      </c>
      <c r="D94" s="15">
        <f t="shared" si="32"/>
        <v>4.069339596062906</v>
      </c>
      <c r="E94" s="15">
        <f t="shared" si="32"/>
        <v>3.8839234761642385</v>
      </c>
      <c r="F94" s="15">
        <f t="shared" si="32"/>
        <v>4.0030858832105718</v>
      </c>
      <c r="G94" s="15">
        <f t="shared" si="32"/>
        <v>3.7836883455939305</v>
      </c>
      <c r="H94" s="15">
        <f t="shared" si="32"/>
        <v>3.7352263380259858</v>
      </c>
      <c r="I94" s="10">
        <f t="shared" si="21"/>
        <v>4015220.1413529231</v>
      </c>
      <c r="K94" s="14" t="s">
        <v>68</v>
      </c>
      <c r="L94" s="15"/>
      <c r="M94" s="15"/>
      <c r="N94" s="15"/>
      <c r="O94" s="15"/>
      <c r="P94" s="15"/>
      <c r="Q94" s="15"/>
      <c r="R94" s="10">
        <f t="shared" si="22"/>
        <v>0</v>
      </c>
      <c r="T94" s="14" t="s">
        <v>68</v>
      </c>
      <c r="U94" s="16">
        <f>U83+U88+U93</f>
        <v>1537</v>
      </c>
      <c r="V94" s="16">
        <f t="shared" ref="V94:Z94" si="33">V83+V88+V93</f>
        <v>1542</v>
      </c>
      <c r="W94" s="16">
        <f t="shared" si="33"/>
        <v>1548</v>
      </c>
      <c r="X94" s="16">
        <f t="shared" si="33"/>
        <v>1553</v>
      </c>
      <c r="Y94" s="16">
        <f t="shared" si="33"/>
        <v>1557</v>
      </c>
      <c r="Z94" s="16">
        <f t="shared" si="33"/>
        <v>1560</v>
      </c>
      <c r="AA94" s="3">
        <f t="shared" si="23"/>
        <v>1550</v>
      </c>
    </row>
    <row r="95" spans="2:27" x14ac:dyDescent="0.25">
      <c r="B95" s="12" t="s">
        <v>69</v>
      </c>
      <c r="C95" s="9">
        <v>2.7078761602474994</v>
      </c>
      <c r="D95" s="9">
        <v>2.7078761602474994</v>
      </c>
      <c r="E95" s="9">
        <v>2.6205253163685476</v>
      </c>
      <c r="F95" s="9">
        <v>2.7078761602474994</v>
      </c>
      <c r="G95" s="9">
        <v>2.6205253163685476</v>
      </c>
      <c r="H95" s="9">
        <v>2.7078761602474994</v>
      </c>
      <c r="I95" s="10">
        <f t="shared" si="21"/>
        <v>2678759.2122878488</v>
      </c>
      <c r="K95" s="12"/>
      <c r="L95" s="9"/>
      <c r="M95" s="9"/>
      <c r="N95" s="9"/>
      <c r="O95" s="9"/>
      <c r="P95" s="9"/>
      <c r="Q95" s="9"/>
      <c r="R95" s="10">
        <f t="shared" si="22"/>
        <v>0</v>
      </c>
      <c r="T95" s="12"/>
      <c r="U95" s="11"/>
      <c r="V95" s="11"/>
      <c r="W95" s="11"/>
      <c r="X95" s="11"/>
      <c r="Y95" s="11"/>
      <c r="Z95" s="11"/>
    </row>
    <row r="96" spans="2:27" x14ac:dyDescent="0.25">
      <c r="B96" s="12" t="s">
        <v>70</v>
      </c>
      <c r="C96" s="9">
        <f t="shared" ref="C96:H96" si="34">C94+C78+C62+C46+C27+C16</f>
        <v>172.05338997920003</v>
      </c>
      <c r="D96" s="9">
        <f t="shared" si="34"/>
        <v>178.18072279358768</v>
      </c>
      <c r="E96" s="9">
        <f t="shared" si="34"/>
        <v>169.40102370415741</v>
      </c>
      <c r="F96" s="9">
        <f t="shared" si="34"/>
        <v>177.5952191850393</v>
      </c>
      <c r="G96" s="9">
        <f t="shared" si="34"/>
        <v>164.16896658972775</v>
      </c>
      <c r="H96" s="9">
        <f t="shared" si="34"/>
        <v>161.35994871682558</v>
      </c>
      <c r="I96" s="10">
        <f t="shared" si="21"/>
        <v>170459878.49475631</v>
      </c>
      <c r="K96" s="12"/>
      <c r="L96" s="9"/>
      <c r="M96" s="9"/>
      <c r="N96" s="9"/>
      <c r="O96" s="9"/>
      <c r="P96" s="9"/>
      <c r="Q96" s="9"/>
      <c r="R96" s="10">
        <f t="shared" si="22"/>
        <v>0</v>
      </c>
      <c r="T96" s="12"/>
      <c r="U96" s="11"/>
      <c r="V96" s="11"/>
      <c r="W96" s="11"/>
      <c r="X96" s="11"/>
      <c r="Y96" s="11"/>
      <c r="Z96" s="11"/>
    </row>
    <row r="97" spans="2:26" ht="30" x14ac:dyDescent="0.25">
      <c r="B97" s="12" t="s">
        <v>71</v>
      </c>
      <c r="C97" s="30">
        <f t="shared" ref="C97:H97" si="35">C95+C96</f>
        <v>174.76126613944754</v>
      </c>
      <c r="D97" s="30">
        <f t="shared" si="35"/>
        <v>180.88859895383519</v>
      </c>
      <c r="E97" s="30">
        <f t="shared" si="35"/>
        <v>172.02154902052595</v>
      </c>
      <c r="F97" s="30">
        <f t="shared" si="35"/>
        <v>180.30309534528681</v>
      </c>
      <c r="G97" s="30">
        <f t="shared" si="35"/>
        <v>166.78949190609629</v>
      </c>
      <c r="H97" s="30">
        <f t="shared" si="35"/>
        <v>164.06782487707309</v>
      </c>
      <c r="I97" s="10">
        <f t="shared" si="21"/>
        <v>173138637.70704415</v>
      </c>
      <c r="J97" s="31"/>
      <c r="K97" s="34" t="s">
        <v>75</v>
      </c>
      <c r="L97" s="32">
        <f>L93+L88+L77+L72+L61+L56+L45+L40</f>
        <v>210153</v>
      </c>
      <c r="M97" s="32">
        <f t="shared" ref="M97:Q97" si="36">M93+M88+M77+M72+M61+M56+M45+M40</f>
        <v>217279</v>
      </c>
      <c r="N97" s="32">
        <f t="shared" si="36"/>
        <v>215441</v>
      </c>
      <c r="O97" s="32">
        <f t="shared" si="36"/>
        <v>217632</v>
      </c>
      <c r="P97" s="32">
        <f t="shared" si="36"/>
        <v>221064</v>
      </c>
      <c r="Q97" s="32">
        <f t="shared" si="36"/>
        <v>221284</v>
      </c>
      <c r="R97" s="10">
        <f t="shared" si="22"/>
        <v>217142.16666666666</v>
      </c>
      <c r="T97" s="12" t="s">
        <v>72</v>
      </c>
      <c r="U97" s="32">
        <f>U94+U78+U62+U46+U27+U16</f>
        <v>1162915</v>
      </c>
      <c r="V97" s="32">
        <f t="shared" ref="V97:Z97" si="37">V94+V78+V62+V46+V27+V16</f>
        <v>1166773</v>
      </c>
      <c r="W97" s="32">
        <f t="shared" si="37"/>
        <v>1170422</v>
      </c>
      <c r="X97" s="32">
        <f t="shared" si="37"/>
        <v>1174178</v>
      </c>
      <c r="Y97" s="32">
        <f t="shared" si="37"/>
        <v>1177632</v>
      </c>
      <c r="Z97" s="32">
        <f t="shared" si="37"/>
        <v>1180261</v>
      </c>
    </row>
    <row r="98" spans="2:26" hidden="1" x14ac:dyDescent="0.25">
      <c r="B98" s="12" t="s">
        <v>73</v>
      </c>
      <c r="C98" s="9"/>
      <c r="D98" s="9"/>
      <c r="E98" s="9"/>
      <c r="F98" s="9"/>
      <c r="G98" s="9"/>
      <c r="H98" s="9"/>
      <c r="K98" s="12"/>
      <c r="L98" s="9"/>
      <c r="M98" s="9"/>
      <c r="N98" s="9"/>
      <c r="O98" s="9"/>
      <c r="P98" s="9"/>
      <c r="Q98" s="9"/>
      <c r="R98" s="10"/>
      <c r="T98" s="12"/>
      <c r="U98" s="11"/>
      <c r="V98" s="11"/>
      <c r="W98" s="11"/>
      <c r="X98" s="11"/>
      <c r="Y98" s="11"/>
      <c r="Z98" s="11"/>
    </row>
    <row r="99" spans="2:26" hidden="1" x14ac:dyDescent="0.25">
      <c r="B99" s="12" t="s">
        <v>74</v>
      </c>
      <c r="C99" s="9"/>
      <c r="D99" s="9"/>
      <c r="E99" s="9"/>
      <c r="F99" s="9"/>
      <c r="G99" s="9"/>
      <c r="H99" s="9"/>
      <c r="L99" s="9"/>
      <c r="M99" s="9"/>
      <c r="N99" s="9"/>
      <c r="O99" s="9"/>
      <c r="P99" s="9"/>
      <c r="Q99" s="9"/>
      <c r="R99" s="10"/>
      <c r="T99" s="10"/>
      <c r="U99" s="11"/>
      <c r="V99" s="11"/>
      <c r="W99" s="11"/>
      <c r="X99" s="11"/>
      <c r="Y99" s="11"/>
      <c r="Z99" s="11"/>
    </row>
    <row r="102" spans="2:26" x14ac:dyDescent="0.25">
      <c r="L102" s="10"/>
    </row>
    <row r="103" spans="2:26" x14ac:dyDescent="0.25">
      <c r="L103" s="10"/>
    </row>
    <row r="104" spans="2:26" x14ac:dyDescent="0.25">
      <c r="L104" s="18"/>
      <c r="Z104" s="35"/>
    </row>
    <row r="105" spans="2:26" x14ac:dyDescent="0.25">
      <c r="L105" s="18"/>
    </row>
    <row r="106" spans="2:26" x14ac:dyDescent="0.25">
      <c r="L106" s="18"/>
    </row>
    <row r="107" spans="2:26" x14ac:dyDescent="0.25">
      <c r="L107" s="18"/>
    </row>
    <row r="108" spans="2:26" x14ac:dyDescent="0.25">
      <c r="L108" s="18"/>
    </row>
    <row r="109" spans="2:26" x14ac:dyDescent="0.25">
      <c r="L109" s="18"/>
    </row>
    <row r="110" spans="2:26" x14ac:dyDescent="0.25">
      <c r="L110" s="18"/>
    </row>
    <row r="111" spans="2:26" x14ac:dyDescent="0.25">
      <c r="L111" s="18"/>
    </row>
    <row r="112" spans="2:26" x14ac:dyDescent="0.25">
      <c r="L112" s="33"/>
    </row>
    <row r="113" spans="11:11" s="3" customFormat="1" x14ac:dyDescent="0.25">
      <c r="K113" s="10"/>
    </row>
    <row r="114" spans="11:11" s="3" customFormat="1" x14ac:dyDescent="0.25">
      <c r="K114" s="10"/>
    </row>
    <row r="115" spans="11:11" s="3" customFormat="1" x14ac:dyDescent="0.25">
      <c r="K115" s="10"/>
    </row>
  </sheetData>
  <mergeCells count="3">
    <mergeCell ref="C1:H1"/>
    <mergeCell ref="K1:Q1"/>
    <mergeCell ref="T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Chamika Ananda</dc:creator>
  <cp:lastModifiedBy>Shukri Mohamed</cp:lastModifiedBy>
  <dcterms:created xsi:type="dcterms:W3CDTF">2023-05-19T06:47:51Z</dcterms:created>
  <dcterms:modified xsi:type="dcterms:W3CDTF">2023-05-26T05:20:27Z</dcterms:modified>
</cp:coreProperties>
</file>