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67D7BD0E-09EA-4AC7-B0B9-0E8A23548E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Forecast 2nd half" sheetId="1" r:id="rId1"/>
    <sheet name="Maximum Demand Forecast 2d Half" sheetId="3" r:id="rId2"/>
    <sheet name="Customer forecast 2nd half" sheetId="2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F77" i="1"/>
  <c r="G77" i="1"/>
  <c r="H77" i="1"/>
  <c r="I77" i="1"/>
  <c r="D77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5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4" i="2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5" i="3"/>
  <c r="D65" i="2"/>
  <c r="D94" i="3" l="1"/>
  <c r="E94" i="3"/>
  <c r="F94" i="3"/>
  <c r="G94" i="3"/>
  <c r="H94" i="3"/>
  <c r="H98" i="3" s="1"/>
  <c r="C94" i="3"/>
  <c r="D89" i="3"/>
  <c r="E89" i="3"/>
  <c r="F89" i="3"/>
  <c r="G89" i="3"/>
  <c r="H89" i="3"/>
  <c r="C89" i="3"/>
  <c r="D78" i="3"/>
  <c r="E78" i="3"/>
  <c r="F78" i="3"/>
  <c r="G78" i="3"/>
  <c r="H78" i="3"/>
  <c r="C78" i="3"/>
  <c r="D73" i="3"/>
  <c r="E73" i="3"/>
  <c r="F73" i="3"/>
  <c r="G73" i="3"/>
  <c r="H73" i="3"/>
  <c r="C73" i="3"/>
  <c r="D62" i="3"/>
  <c r="E62" i="3"/>
  <c r="F62" i="3"/>
  <c r="G62" i="3"/>
  <c r="H62" i="3"/>
  <c r="C62" i="3"/>
  <c r="D57" i="3"/>
  <c r="E57" i="3"/>
  <c r="F57" i="3"/>
  <c r="G57" i="3"/>
  <c r="H57" i="3"/>
  <c r="C57" i="3"/>
  <c r="D46" i="3"/>
  <c r="E46" i="3"/>
  <c r="F46" i="3"/>
  <c r="G46" i="3"/>
  <c r="H46" i="3"/>
  <c r="C46" i="3"/>
  <c r="D41" i="3"/>
  <c r="E41" i="3"/>
  <c r="F41" i="3"/>
  <c r="G41" i="3"/>
  <c r="H41" i="3"/>
  <c r="C41" i="3"/>
  <c r="C98" i="3" l="1"/>
  <c r="E98" i="3"/>
  <c r="G98" i="3"/>
  <c r="D98" i="3"/>
  <c r="F98" i="3"/>
  <c r="E64" i="2"/>
  <c r="F64" i="2"/>
  <c r="G64" i="2"/>
  <c r="H64" i="2"/>
  <c r="I64" i="2"/>
  <c r="D64" i="2"/>
</calcChain>
</file>

<file path=xl/sharedStrings.xml><?xml version="1.0" encoding="utf-8"?>
<sst xmlns="http://schemas.openxmlformats.org/spreadsheetml/2006/main" count="464" uniqueCount="103">
  <si>
    <t>Region</t>
  </si>
  <si>
    <t>customer_class</t>
  </si>
  <si>
    <t>tariff_interval</t>
  </si>
  <si>
    <t>Second Half 2023 (GWh)</t>
  </si>
  <si>
    <t>July</t>
  </si>
  <si>
    <t>August</t>
  </si>
  <si>
    <t>September</t>
  </si>
  <si>
    <t>October</t>
  </si>
  <si>
    <t>November</t>
  </si>
  <si>
    <t>December</t>
  </si>
  <si>
    <t>R2</t>
  </si>
  <si>
    <t>D</t>
  </si>
  <si>
    <t>ZRO</t>
  </si>
  <si>
    <t>LT030</t>
  </si>
  <si>
    <t>LT060</t>
  </si>
  <si>
    <t>LT090</t>
  </si>
  <si>
    <t>LT120</t>
  </si>
  <si>
    <t>LT180</t>
  </si>
  <si>
    <t>MT180</t>
  </si>
  <si>
    <t>D-TOU</t>
  </si>
  <si>
    <t>PKTME</t>
  </si>
  <si>
    <t>DYTIME</t>
  </si>
  <si>
    <t>OFPK</t>
  </si>
  <si>
    <t>Total Domestic</t>
  </si>
  <si>
    <t>R</t>
  </si>
  <si>
    <t>Total Religious</t>
  </si>
  <si>
    <t>I1</t>
  </si>
  <si>
    <t>AGRI PKTME</t>
  </si>
  <si>
    <t>AGRI DYTIME</t>
  </si>
  <si>
    <t>AGRI OFPK</t>
  </si>
  <si>
    <t>LT300</t>
  </si>
  <si>
    <t>MT300</t>
  </si>
  <si>
    <t>Total I1</t>
  </si>
  <si>
    <t>I2</t>
  </si>
  <si>
    <t>Total I2</t>
  </si>
  <si>
    <t>I3</t>
  </si>
  <si>
    <t>Total I3</t>
  </si>
  <si>
    <t>H1</t>
  </si>
  <si>
    <t>LT180(ZRO)</t>
  </si>
  <si>
    <t>MT180(MTZRO)</t>
  </si>
  <si>
    <t>Total H1</t>
  </si>
  <si>
    <t>H2</t>
  </si>
  <si>
    <t>Total H2</t>
  </si>
  <si>
    <t>H3</t>
  </si>
  <si>
    <t>Total H3</t>
  </si>
  <si>
    <t>GP1</t>
  </si>
  <si>
    <t>LT180(LT300)</t>
  </si>
  <si>
    <t>MT300(MT180)</t>
  </si>
  <si>
    <t>Total GP1</t>
  </si>
  <si>
    <t>GP2</t>
  </si>
  <si>
    <t>Total GP2</t>
  </si>
  <si>
    <t>GP3</t>
  </si>
  <si>
    <t>Total GP3</t>
  </si>
  <si>
    <t>GP Total</t>
  </si>
  <si>
    <t>GV1</t>
  </si>
  <si>
    <t>Total GV1</t>
  </si>
  <si>
    <t>GV2</t>
  </si>
  <si>
    <t>PKTIME</t>
  </si>
  <si>
    <t>Total GV2</t>
  </si>
  <si>
    <t>Total</t>
  </si>
  <si>
    <t>2023 2nd half</t>
  </si>
  <si>
    <t>customer_catgry</t>
  </si>
  <si>
    <t>LT0120</t>
  </si>
  <si>
    <t>TOU_ALL</t>
  </si>
  <si>
    <t>BULK_ALL</t>
  </si>
  <si>
    <t>Total D</t>
  </si>
  <si>
    <t>Total R</t>
  </si>
  <si>
    <t>AGRI_ALL</t>
  </si>
  <si>
    <t>GV3</t>
  </si>
  <si>
    <t>Total GV3</t>
  </si>
  <si>
    <t>Maximum Demand Forcast (kVA) - From July 2023 to December 2023</t>
  </si>
  <si>
    <t>Tariff/ Year</t>
  </si>
  <si>
    <t>MD Forecast July- 2023</t>
  </si>
  <si>
    <t>MD Forecast August- 2023</t>
  </si>
  <si>
    <t>MD Forecast September- 2023</t>
  </si>
  <si>
    <t>MD Forecast October- 2023</t>
  </si>
  <si>
    <t>MD Forecast November- 2023</t>
  </si>
  <si>
    <t>MD Forecast December- 2023</t>
  </si>
  <si>
    <t xml:space="preserve">Domestic </t>
  </si>
  <si>
    <t>TOU- DYTIME</t>
  </si>
  <si>
    <t>TOU- PKTME</t>
  </si>
  <si>
    <t>TOU- OFPK</t>
  </si>
  <si>
    <t>BULK_DYTIME</t>
  </si>
  <si>
    <t>BULK_PKTME</t>
  </si>
  <si>
    <t>BULK_OFPK</t>
  </si>
  <si>
    <t>Total - Domestic</t>
  </si>
  <si>
    <t>Religious</t>
  </si>
  <si>
    <t>BLK_DYTIME</t>
  </si>
  <si>
    <t>BLK_PKTME</t>
  </si>
  <si>
    <t>BLK_OFPK</t>
  </si>
  <si>
    <t>Total - Religious</t>
  </si>
  <si>
    <t>Industrial</t>
  </si>
  <si>
    <t>Total - Industrial</t>
  </si>
  <si>
    <t>Hotel</t>
  </si>
  <si>
    <t>Total - Hotel</t>
  </si>
  <si>
    <t>General Purpose</t>
  </si>
  <si>
    <t>Total - General Purpose</t>
  </si>
  <si>
    <t>Government</t>
  </si>
  <si>
    <t>Total - Government</t>
  </si>
  <si>
    <t>Total Maximum Demand/KVA</t>
  </si>
  <si>
    <t>Avg. MD</t>
  </si>
  <si>
    <t>Avg. Customer</t>
  </si>
  <si>
    <t>Avg. Monthly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</si>
</sst>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  <xf numFmtId="0" fontId="0" fillId="2" borderId="0" xfId="0" applyFill="1"/>
    <xf numFmtId="0" fontId="1" fillId="0" borderId="0" xfId="0" applyFont="1"/>
    <xf numFmtId="3" fontId="0" fillId="2" borderId="1" xfId="0" applyNumberFormat="1" applyFill="1" applyBorder="1"/>
    <xf numFmtId="3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2" fontId="4" fillId="0" borderId="1" xfId="0" applyNumberFormat="1" applyFont="1" applyBorder="1"/>
    <xf numFmtId="165" fontId="4" fillId="4" borderId="1" xfId="1" applyNumberFormat="1" applyFont="1" applyFill="1" applyBorder="1"/>
    <xf numFmtId="1" fontId="4" fillId="4" borderId="1" xfId="0" applyNumberFormat="1" applyFont="1" applyFill="1" applyBorder="1"/>
    <xf numFmtId="165" fontId="4" fillId="0" borderId="1" xfId="1" applyNumberFormat="1" applyFont="1" applyFill="1" applyBorder="1"/>
    <xf numFmtId="0" fontId="4" fillId="0" borderId="1" xfId="0" applyFont="1" applyBorder="1" applyAlignment="1">
      <alignment wrapText="1"/>
    </xf>
    <xf numFmtId="165" fontId="3" fillId="5" borderId="1" xfId="1" applyNumberFormat="1" applyFont="1" applyFill="1" applyBorder="1"/>
    <xf numFmtId="3" fontId="0" fillId="0" borderId="0" xfId="0" applyNumberFormat="1"/>
    <xf numFmtId="0" fontId="1" fillId="0" borderId="6" xfId="0" applyFont="1" applyBorder="1"/>
    <xf numFmtId="164" fontId="3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B/Downloads/max%20demand%20DD2%20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xD"/>
      <sheetName val="Sheet3"/>
    </sheetNames>
    <sheetDataSet>
      <sheetData sheetId="0">
        <row r="40">
          <cell r="BD40">
            <v>274958</v>
          </cell>
        </row>
        <row r="41">
          <cell r="BD41">
            <v>245000</v>
          </cell>
          <cell r="BE41">
            <v>253257</v>
          </cell>
          <cell r="BF41">
            <v>242674</v>
          </cell>
          <cell r="BG41">
            <v>246164</v>
          </cell>
          <cell r="BH41">
            <v>227635</v>
          </cell>
          <cell r="BI41">
            <v>216181</v>
          </cell>
        </row>
        <row r="42">
          <cell r="BD42">
            <v>16125</v>
          </cell>
          <cell r="BE42">
            <v>17922</v>
          </cell>
          <cell r="BF42">
            <v>18359</v>
          </cell>
          <cell r="BG42">
            <v>17187</v>
          </cell>
          <cell r="BH42">
            <v>17080</v>
          </cell>
          <cell r="BI42">
            <v>17424</v>
          </cell>
        </row>
        <row r="43">
          <cell r="BD43">
            <v>451</v>
          </cell>
          <cell r="BE43">
            <v>481</v>
          </cell>
          <cell r="BF43">
            <v>493</v>
          </cell>
          <cell r="BG43">
            <v>485</v>
          </cell>
          <cell r="BH43">
            <v>468</v>
          </cell>
          <cell r="BI43">
            <v>523</v>
          </cell>
        </row>
        <row r="44">
          <cell r="BD44">
            <v>66679</v>
          </cell>
          <cell r="BE44">
            <v>70559</v>
          </cell>
          <cell r="BF44">
            <v>70426</v>
          </cell>
          <cell r="BG44">
            <v>69773</v>
          </cell>
          <cell r="BH44">
            <v>67951</v>
          </cell>
          <cell r="BI44">
            <v>68910</v>
          </cell>
        </row>
        <row r="45">
          <cell r="BD45">
            <v>11429</v>
          </cell>
          <cell r="BE45">
            <v>11621</v>
          </cell>
          <cell r="BF45">
            <v>11577</v>
          </cell>
          <cell r="BG45">
            <v>11429</v>
          </cell>
          <cell r="BH45">
            <v>10896</v>
          </cell>
          <cell r="BI45">
            <v>10864</v>
          </cell>
        </row>
        <row r="46">
          <cell r="BD46">
            <v>15673</v>
          </cell>
          <cell r="BE46">
            <v>16271</v>
          </cell>
          <cell r="BF46">
            <v>17409</v>
          </cell>
          <cell r="BG46">
            <v>16993</v>
          </cell>
          <cell r="BH46">
            <v>15873</v>
          </cell>
          <cell r="BI46">
            <v>15499</v>
          </cell>
        </row>
        <row r="47"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7"/>
  <sheetViews>
    <sheetView tabSelected="1" zoomScaleNormal="100" workbookViewId="0">
      <pane xSplit="3" ySplit="4" topLeftCell="D62" activePane="bottomRight" state="frozen"/>
      <selection pane="topRight" activeCell="D1" sqref="D1"/>
      <selection pane="bottomLeft" activeCell="A5" sqref="A5"/>
      <selection pane="bottomRight" activeCell="D77" sqref="D77:I77"/>
    </sheetView>
  </sheetViews>
  <sheetFormatPr defaultRowHeight="15" x14ac:dyDescent="0.25"/>
  <cols>
    <col min="3" max="4" width="13.85546875" bestFit="1" customWidth="1"/>
    <col min="5" max="5" width="14.7109375" customWidth="1"/>
    <col min="6" max="6" width="16.140625" customWidth="1"/>
    <col min="7" max="7" width="15.140625" customWidth="1"/>
    <col min="8" max="8" width="14.28515625" customWidth="1"/>
    <col min="9" max="9" width="14.5703125" customWidth="1"/>
    <col min="10" max="10" width="12.7109375" customWidth="1"/>
  </cols>
  <sheetData>
    <row r="3" spans="1:10" x14ac:dyDescent="0.25">
      <c r="A3" s="2" t="s">
        <v>0</v>
      </c>
      <c r="B3" s="2" t="s">
        <v>1</v>
      </c>
      <c r="C3" s="2" t="s">
        <v>2</v>
      </c>
      <c r="D3" s="26" t="s">
        <v>3</v>
      </c>
      <c r="E3" s="27"/>
      <c r="F3" s="27"/>
      <c r="G3" s="27"/>
      <c r="H3" s="27"/>
      <c r="I3" s="28"/>
    </row>
    <row r="4" spans="1:10" x14ac:dyDescent="0.25">
      <c r="A4" s="2"/>
      <c r="B4" s="2"/>
      <c r="C4" s="2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4" t="s">
        <v>102</v>
      </c>
    </row>
    <row r="5" spans="1:10" x14ac:dyDescent="0.25">
      <c r="A5" s="1" t="s">
        <v>10</v>
      </c>
      <c r="B5" s="1" t="s">
        <v>11</v>
      </c>
      <c r="C5" s="1" t="s">
        <v>12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>
        <f>SUM(D5:I5)*1000000/6</f>
        <v>0</v>
      </c>
    </row>
    <row r="6" spans="1:10" x14ac:dyDescent="0.25">
      <c r="A6" s="1" t="s">
        <v>10</v>
      </c>
      <c r="B6" s="1" t="s">
        <v>11</v>
      </c>
      <c r="C6" s="1" t="s">
        <v>13</v>
      </c>
      <c r="D6" s="3">
        <v>5.7851508066967936</v>
      </c>
      <c r="E6" s="3">
        <v>6.8727244901131836</v>
      </c>
      <c r="F6" s="3">
        <v>5.7326478932616967</v>
      </c>
      <c r="G6" s="3">
        <v>5.6526405232341137</v>
      </c>
      <c r="H6" s="3">
        <v>5.5880185233670918</v>
      </c>
      <c r="I6" s="3">
        <v>5.6569633247283253</v>
      </c>
      <c r="J6">
        <f t="shared" ref="J6:J69" si="0">SUM(D6:I6)*1000000/6</f>
        <v>5881357.5935668675</v>
      </c>
    </row>
    <row r="7" spans="1:10" x14ac:dyDescent="0.25">
      <c r="A7" s="1" t="s">
        <v>10</v>
      </c>
      <c r="B7" s="1" t="s">
        <v>11</v>
      </c>
      <c r="C7" s="1" t="s">
        <v>14</v>
      </c>
      <c r="D7" s="3">
        <v>26.83351677713803</v>
      </c>
      <c r="E7" s="3">
        <v>31.878057128021407</v>
      </c>
      <c r="F7" s="3">
        <v>26.589990228637607</v>
      </c>
      <c r="G7" s="3">
        <v>26.218888562032017</v>
      </c>
      <c r="H7" s="3">
        <v>25.919149527468452</v>
      </c>
      <c r="I7" s="3">
        <v>26.23893920034639</v>
      </c>
      <c r="J7">
        <f t="shared" si="0"/>
        <v>27279756.903940652</v>
      </c>
    </row>
    <row r="8" spans="1:10" x14ac:dyDescent="0.25">
      <c r="A8" s="1" t="s">
        <v>10</v>
      </c>
      <c r="B8" s="1" t="s">
        <v>11</v>
      </c>
      <c r="C8" s="1" t="s">
        <v>15</v>
      </c>
      <c r="D8" s="3">
        <v>39.589924749026416</v>
      </c>
      <c r="E8" s="3">
        <v>47.032593354248306</v>
      </c>
      <c r="F8" s="3">
        <v>39.230627911060843</v>
      </c>
      <c r="G8" s="3">
        <v>38.683107912948969</v>
      </c>
      <c r="H8" s="3">
        <v>38.240875688180438</v>
      </c>
      <c r="I8" s="3">
        <v>38.712690440972736</v>
      </c>
      <c r="J8">
        <f t="shared" si="0"/>
        <v>40248303.342739619</v>
      </c>
    </row>
    <row r="9" spans="1:10" x14ac:dyDescent="0.25">
      <c r="A9" s="1" t="s">
        <v>10</v>
      </c>
      <c r="B9" s="1" t="s">
        <v>11</v>
      </c>
      <c r="C9" s="1" t="s">
        <v>16</v>
      </c>
      <c r="D9" s="3">
        <v>26.61247546546571</v>
      </c>
      <c r="E9" s="3">
        <v>31.615461374372504</v>
      </c>
      <c r="F9" s="3">
        <v>26.370954968879936</v>
      </c>
      <c r="G9" s="3">
        <v>26.002910255257124</v>
      </c>
      <c r="H9" s="3">
        <v>25.7056403234172</v>
      </c>
      <c r="I9" s="3">
        <v>26.022795726276069</v>
      </c>
      <c r="J9">
        <f t="shared" si="0"/>
        <v>27055039.685611423</v>
      </c>
    </row>
    <row r="10" spans="1:10" x14ac:dyDescent="0.25">
      <c r="A10" s="1" t="s">
        <v>10</v>
      </c>
      <c r="B10" s="1" t="s">
        <v>11</v>
      </c>
      <c r="C10" s="1" t="s">
        <v>17</v>
      </c>
      <c r="D10" s="3">
        <v>25.393548154651516</v>
      </c>
      <c r="E10" s="3">
        <v>30.167383033700201</v>
      </c>
      <c r="F10" s="3">
        <v>25.163089985949963</v>
      </c>
      <c r="G10" s="3">
        <v>24.811902770368544</v>
      </c>
      <c r="H10" s="3">
        <v>24.528248649619691</v>
      </c>
      <c r="I10" s="3">
        <v>24.830877430074768</v>
      </c>
      <c r="J10">
        <f t="shared" si="0"/>
        <v>25815841.670727447</v>
      </c>
    </row>
    <row r="11" spans="1:10" x14ac:dyDescent="0.25">
      <c r="A11" s="1" t="s">
        <v>10</v>
      </c>
      <c r="B11" s="1" t="s">
        <v>11</v>
      </c>
      <c r="C11" s="1" t="s">
        <v>18</v>
      </c>
      <c r="D11" s="3">
        <v>13.67003259497112</v>
      </c>
      <c r="E11" s="3">
        <v>16.23991680343892</v>
      </c>
      <c r="F11" s="3">
        <v>13.545970740411009</v>
      </c>
      <c r="G11" s="3">
        <v>13.356917180242979</v>
      </c>
      <c r="H11" s="3">
        <v>13.204218508410293</v>
      </c>
      <c r="I11" s="3">
        <v>13.367131751876801</v>
      </c>
      <c r="J11">
        <f t="shared" si="0"/>
        <v>13897364.596558521</v>
      </c>
    </row>
    <row r="12" spans="1:10" x14ac:dyDescent="0.25">
      <c r="A12" s="1" t="s">
        <v>10</v>
      </c>
      <c r="B12" s="1" t="s">
        <v>19</v>
      </c>
      <c r="C12" s="1" t="s">
        <v>20</v>
      </c>
      <c r="D12" s="3">
        <v>4.2226838224753861E-3</v>
      </c>
      <c r="E12" s="3">
        <v>5.0165230761377404E-3</v>
      </c>
      <c r="F12" s="3">
        <v>4.1843610180052632E-3</v>
      </c>
      <c r="G12" s="3">
        <v>4.1259622245454295E-3</v>
      </c>
      <c r="H12" s="3">
        <v>4.0787934846919071E-3</v>
      </c>
      <c r="I12" s="3">
        <v>4.129117513758677E-3</v>
      </c>
      <c r="J12">
        <f t="shared" si="0"/>
        <v>4292.9068566024007</v>
      </c>
    </row>
    <row r="13" spans="1:10" x14ac:dyDescent="0.25">
      <c r="A13" s="1" t="s">
        <v>10</v>
      </c>
      <c r="B13" s="1" t="s">
        <v>19</v>
      </c>
      <c r="C13" s="1" t="s">
        <v>21</v>
      </c>
      <c r="D13" s="3">
        <v>1.0720142072213586E-2</v>
      </c>
      <c r="E13" s="3">
        <v>1.2735464539992324E-2</v>
      </c>
      <c r="F13" s="3">
        <v>1.062285183553076E-2</v>
      </c>
      <c r="G13" s="3">
        <v>1.0474594615939007E-2</v>
      </c>
      <c r="H13" s="3">
        <v>1.0354847172404241E-2</v>
      </c>
      <c r="I13" s="3">
        <v>1.0482604959613071E-2</v>
      </c>
      <c r="J13">
        <f t="shared" si="0"/>
        <v>10898.417532615498</v>
      </c>
    </row>
    <row r="14" spans="1:10" x14ac:dyDescent="0.25">
      <c r="A14" s="1" t="s">
        <v>10</v>
      </c>
      <c r="B14" s="1" t="s">
        <v>19</v>
      </c>
      <c r="C14" s="1" t="s">
        <v>22</v>
      </c>
      <c r="D14" s="3">
        <v>1.2218585479547055E-2</v>
      </c>
      <c r="E14" s="3">
        <v>1.4515606328294219E-2</v>
      </c>
      <c r="F14" s="3">
        <v>1.2107696177406584E-2</v>
      </c>
      <c r="G14" s="3">
        <v>1.1938715813308874E-2</v>
      </c>
      <c r="H14" s="3">
        <v>1.1802230273758122E-2</v>
      </c>
      <c r="I14" s="3">
        <v>1.1947845829333175E-2</v>
      </c>
      <c r="J14">
        <f t="shared" si="0"/>
        <v>12421.779983608003</v>
      </c>
    </row>
    <row r="15" spans="1:10" s="6" customFormat="1" x14ac:dyDescent="0.25">
      <c r="A15" s="4"/>
      <c r="B15" s="4" t="s">
        <v>23</v>
      </c>
      <c r="C15" s="4"/>
      <c r="D15" s="5">
        <v>137.91180995932382</v>
      </c>
      <c r="E15" s="5">
        <v>163.83840377783895</v>
      </c>
      <c r="F15" s="5">
        <v>136.66019663723199</v>
      </c>
      <c r="G15" s="5">
        <v>134.75290647673754</v>
      </c>
      <c r="H15" s="5">
        <v>133.21238709139402</v>
      </c>
      <c r="I15" s="5">
        <v>134.85595744257779</v>
      </c>
      <c r="J15">
        <f t="shared" si="0"/>
        <v>140205276.89751735</v>
      </c>
    </row>
    <row r="16" spans="1:10" x14ac:dyDescent="0.25">
      <c r="A16" s="1" t="s">
        <v>10</v>
      </c>
      <c r="B16" s="1" t="s">
        <v>24</v>
      </c>
      <c r="C16" s="1" t="s">
        <v>12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>
        <f t="shared" si="0"/>
        <v>0</v>
      </c>
    </row>
    <row r="17" spans="1:10" x14ac:dyDescent="0.25">
      <c r="A17" s="1" t="s">
        <v>10</v>
      </c>
      <c r="B17" s="1" t="s">
        <v>24</v>
      </c>
      <c r="C17" s="1" t="s">
        <v>13</v>
      </c>
      <c r="D17" s="3">
        <v>4.9850672103396887E-2</v>
      </c>
      <c r="E17" s="3">
        <v>6.1764007124210686E-2</v>
      </c>
      <c r="F17" s="3">
        <v>5.2386182961610031E-2</v>
      </c>
      <c r="G17" s="3">
        <v>5.1421180472759682E-2</v>
      </c>
      <c r="H17" s="3">
        <v>4.9097946056372875E-2</v>
      </c>
      <c r="I17" s="3">
        <v>4.894381630257718E-2</v>
      </c>
      <c r="J17">
        <f t="shared" si="0"/>
        <v>52243.967503487882</v>
      </c>
    </row>
    <row r="18" spans="1:10" x14ac:dyDescent="0.25">
      <c r="A18" s="1"/>
      <c r="B18" s="1" t="s">
        <v>24</v>
      </c>
      <c r="C18" s="1" t="s">
        <v>14</v>
      </c>
      <c r="D18" s="3">
        <v>8.5006954266768117E-2</v>
      </c>
      <c r="E18" s="3">
        <v>0.10532195269203505</v>
      </c>
      <c r="F18" s="3">
        <v>8.9330588161211283E-2</v>
      </c>
      <c r="G18" s="3">
        <v>8.7685035173141759E-2</v>
      </c>
      <c r="H18" s="3">
        <v>8.3723381830230897E-2</v>
      </c>
      <c r="I18" s="3">
        <v>8.3460554863627856E-2</v>
      </c>
      <c r="J18">
        <f t="shared" si="0"/>
        <v>89088.077831169168</v>
      </c>
    </row>
    <row r="19" spans="1:10" x14ac:dyDescent="0.25">
      <c r="A19" s="1" t="s">
        <v>10</v>
      </c>
      <c r="B19" s="1" t="s">
        <v>24</v>
      </c>
      <c r="C19" s="1" t="s">
        <v>15</v>
      </c>
      <c r="D19" s="3">
        <v>0.11663712020997875</v>
      </c>
      <c r="E19" s="3">
        <v>0.14451110927159713</v>
      </c>
      <c r="F19" s="3">
        <v>0.12256953139492166</v>
      </c>
      <c r="G19" s="3">
        <v>0.12031168598289768</v>
      </c>
      <c r="H19" s="3">
        <v>0.11487594438771859</v>
      </c>
      <c r="I19" s="3">
        <v>0.11451532235670334</v>
      </c>
      <c r="J19">
        <f t="shared" si="0"/>
        <v>122236.78560063621</v>
      </c>
    </row>
    <row r="20" spans="1:10" x14ac:dyDescent="0.25">
      <c r="A20" s="1" t="s">
        <v>10</v>
      </c>
      <c r="B20" s="1" t="s">
        <v>24</v>
      </c>
      <c r="C20" s="1" t="s">
        <v>16</v>
      </c>
      <c r="D20" s="3">
        <v>0.13003860820755098</v>
      </c>
      <c r="E20" s="3">
        <v>0.16111529062426283</v>
      </c>
      <c r="F20" s="3">
        <v>0.13665264748094932</v>
      </c>
      <c r="G20" s="3">
        <v>0.13413537789817132</v>
      </c>
      <c r="H20" s="3">
        <v>0.12807507505169802</v>
      </c>
      <c r="I20" s="3">
        <v>0.1276730179114173</v>
      </c>
      <c r="J20">
        <f t="shared" si="0"/>
        <v>136281.6695290083</v>
      </c>
    </row>
    <row r="21" spans="1:10" x14ac:dyDescent="0.25">
      <c r="A21" s="1" t="s">
        <v>10</v>
      </c>
      <c r="B21" s="1" t="s">
        <v>24</v>
      </c>
      <c r="C21" s="1" t="s">
        <v>17</v>
      </c>
      <c r="D21" s="3">
        <v>0.27147919522584857</v>
      </c>
      <c r="E21" s="3">
        <v>0.33635740985048279</v>
      </c>
      <c r="F21" s="3">
        <v>0.28528720258523582</v>
      </c>
      <c r="G21" s="3">
        <v>0.28003194547414501</v>
      </c>
      <c r="H21" s="3">
        <v>0.26737996340310072</v>
      </c>
      <c r="I21" s="3">
        <v>0.26654059615376807</v>
      </c>
      <c r="J21">
        <f t="shared" si="0"/>
        <v>284512.71878209681</v>
      </c>
    </row>
    <row r="22" spans="1:10" x14ac:dyDescent="0.25">
      <c r="A22" s="1" t="s">
        <v>10</v>
      </c>
      <c r="B22" s="1" t="s">
        <v>24</v>
      </c>
      <c r="C22" s="1" t="s">
        <v>18</v>
      </c>
      <c r="D22" s="3">
        <v>1.2855588819068686</v>
      </c>
      <c r="E22" s="3">
        <v>1.5927822954121746</v>
      </c>
      <c r="F22" s="3">
        <v>1.3509451318091061</v>
      </c>
      <c r="G22" s="3">
        <v>1.3260594588931884</v>
      </c>
      <c r="H22" s="3">
        <v>1.2661474353894118</v>
      </c>
      <c r="I22" s="3">
        <v>1.2621727071541093</v>
      </c>
      <c r="J22">
        <f t="shared" si="0"/>
        <v>1347277.6517608098</v>
      </c>
    </row>
    <row r="23" spans="1:10" s="6" customFormat="1" x14ac:dyDescent="0.25">
      <c r="A23" s="4"/>
      <c r="B23" s="4" t="s">
        <v>25</v>
      </c>
      <c r="C23" s="4"/>
      <c r="D23" s="5">
        <v>1.9385714319204119</v>
      </c>
      <c r="E23" s="5">
        <v>2.4018520649747632</v>
      </c>
      <c r="F23" s="5">
        <v>2.0371712843930343</v>
      </c>
      <c r="G23" s="5">
        <v>1.9996446838943041</v>
      </c>
      <c r="H23" s="5">
        <v>1.9092997461185328</v>
      </c>
      <c r="I23" s="5">
        <v>1.9033060147422032</v>
      </c>
      <c r="J23">
        <f t="shared" si="0"/>
        <v>2031640.8710072085</v>
      </c>
    </row>
    <row r="24" spans="1:10" x14ac:dyDescent="0.25">
      <c r="A24" s="1" t="s">
        <v>10</v>
      </c>
      <c r="B24" s="1" t="s">
        <v>26</v>
      </c>
      <c r="C24" s="1" t="s">
        <v>27</v>
      </c>
      <c r="D24" s="3">
        <v>3.9784571630409986E-3</v>
      </c>
      <c r="E24" s="3">
        <v>4.6716587602619614E-3</v>
      </c>
      <c r="F24" s="3">
        <v>4.2287823750228673E-3</v>
      </c>
      <c r="G24" s="3">
        <v>4.4226451757069744E-3</v>
      </c>
      <c r="H24" s="3">
        <v>4.2892703192398077E-3</v>
      </c>
      <c r="I24" s="3">
        <v>4.5659968483472658E-3</v>
      </c>
      <c r="J24">
        <f t="shared" si="0"/>
        <v>4359.4684402699795</v>
      </c>
    </row>
    <row r="25" spans="1:10" x14ac:dyDescent="0.25">
      <c r="A25" s="1" t="s">
        <v>10</v>
      </c>
      <c r="B25" s="1" t="s">
        <v>26</v>
      </c>
      <c r="C25" s="1" t="s">
        <v>28</v>
      </c>
      <c r="D25" s="3">
        <v>3.5919477246971102E-2</v>
      </c>
      <c r="E25" s="3">
        <v>4.2178043816507853E-2</v>
      </c>
      <c r="F25" s="3">
        <v>3.817953696048404E-2</v>
      </c>
      <c r="G25" s="3">
        <v>3.9929826123553544E-2</v>
      </c>
      <c r="H25" s="3">
        <v>3.8725652011363645E-2</v>
      </c>
      <c r="I25" s="3">
        <v>4.1224075862259381E-2</v>
      </c>
      <c r="J25">
        <f t="shared" si="0"/>
        <v>39359.435336856593</v>
      </c>
    </row>
    <row r="26" spans="1:10" x14ac:dyDescent="0.25">
      <c r="A26" s="1" t="s">
        <v>10</v>
      </c>
      <c r="B26" s="1" t="s">
        <v>26</v>
      </c>
      <c r="C26" s="1" t="s">
        <v>29</v>
      </c>
      <c r="D26" s="3">
        <v>4.5382650128242994E-3</v>
      </c>
      <c r="E26" s="3">
        <v>5.3290068573581166E-3</v>
      </c>
      <c r="F26" s="3">
        <v>4.823813431422022E-3</v>
      </c>
      <c r="G26" s="3">
        <v>5.0449546249997671E-3</v>
      </c>
      <c r="H26" s="3">
        <v>4.892812621230461E-3</v>
      </c>
      <c r="I26" s="3">
        <v>5.208477280595235E-3</v>
      </c>
      <c r="J26">
        <f t="shared" si="0"/>
        <v>4972.8883047383169</v>
      </c>
    </row>
    <row r="27" spans="1:10" x14ac:dyDescent="0.25">
      <c r="A27" s="1" t="s">
        <v>10</v>
      </c>
      <c r="B27" s="1" t="s">
        <v>26</v>
      </c>
      <c r="C27" s="1" t="s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>
        <f t="shared" si="0"/>
        <v>0</v>
      </c>
    </row>
    <row r="28" spans="1:10" x14ac:dyDescent="0.25">
      <c r="A28" s="1" t="s">
        <v>10</v>
      </c>
      <c r="B28" s="1" t="s">
        <v>26</v>
      </c>
      <c r="C28" s="1" t="s">
        <v>30</v>
      </c>
      <c r="D28" s="3">
        <v>1.2194940062552486</v>
      </c>
      <c r="E28" s="3">
        <v>0.69524889388706435</v>
      </c>
      <c r="F28" s="3">
        <v>0.62933883222217601</v>
      </c>
      <c r="G28" s="3">
        <v>0.65819001863329907</v>
      </c>
      <c r="H28" s="3">
        <v>0.63834081170493528</v>
      </c>
      <c r="I28" s="3">
        <v>0.67952400233257815</v>
      </c>
      <c r="J28">
        <f t="shared" si="0"/>
        <v>753356.09417255037</v>
      </c>
    </row>
    <row r="29" spans="1:10" x14ac:dyDescent="0.25">
      <c r="A29" s="1" t="s">
        <v>10</v>
      </c>
      <c r="B29" s="1" t="s">
        <v>26</v>
      </c>
      <c r="C29" s="1" t="s">
        <v>31</v>
      </c>
      <c r="D29" s="3">
        <v>5.7936594780028905</v>
      </c>
      <c r="E29" s="3">
        <v>6.8031397461870888</v>
      </c>
      <c r="F29" s="3">
        <v>6.1581975332205756</v>
      </c>
      <c r="G29" s="3">
        <v>6.440511758707208</v>
      </c>
      <c r="H29" s="3">
        <v>6.2462835768690939</v>
      </c>
      <c r="I29" s="3">
        <v>6.6492687574240579</v>
      </c>
      <c r="J29">
        <f t="shared" si="0"/>
        <v>6348510.1417351514</v>
      </c>
    </row>
    <row r="30" spans="1:10" s="6" customFormat="1" x14ac:dyDescent="0.25">
      <c r="A30" s="4"/>
      <c r="B30" s="4" t="s">
        <v>32</v>
      </c>
      <c r="C30" s="4"/>
      <c r="D30" s="5">
        <v>6.4301804344524198</v>
      </c>
      <c r="E30" s="5">
        <v>7.5505673495082819</v>
      </c>
      <c r="F30" s="5">
        <v>6.834768498209681</v>
      </c>
      <c r="G30" s="5">
        <v>7.1480992032647679</v>
      </c>
      <c r="H30" s="5">
        <v>6.9325321235258635</v>
      </c>
      <c r="I30" s="5">
        <v>7.379791309747838</v>
      </c>
      <c r="J30">
        <f t="shared" si="0"/>
        <v>7045989.8197848089</v>
      </c>
    </row>
    <row r="31" spans="1:10" x14ac:dyDescent="0.25">
      <c r="A31" s="1" t="s">
        <v>10</v>
      </c>
      <c r="B31" s="1" t="s">
        <v>33</v>
      </c>
      <c r="C31" s="1" t="s">
        <v>12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>
        <f t="shared" si="0"/>
        <v>0</v>
      </c>
    </row>
    <row r="32" spans="1:10" x14ac:dyDescent="0.25">
      <c r="A32" s="1" t="s">
        <v>10</v>
      </c>
      <c r="B32" s="1" t="s">
        <v>33</v>
      </c>
      <c r="C32" s="1" t="s">
        <v>21</v>
      </c>
      <c r="D32" s="3">
        <v>41.343379376319035</v>
      </c>
      <c r="E32" s="3">
        <v>39.078358046352655</v>
      </c>
      <c r="F32" s="3">
        <v>40.839034747986318</v>
      </c>
      <c r="G32" s="3">
        <v>40.984677192235281</v>
      </c>
      <c r="H32" s="3">
        <v>39.071464011126039</v>
      </c>
      <c r="I32" s="3">
        <v>40.109964264502288</v>
      </c>
      <c r="J32">
        <f t="shared" si="0"/>
        <v>40237812.939753599</v>
      </c>
    </row>
    <row r="33" spans="1:10" x14ac:dyDescent="0.25">
      <c r="A33" s="1" t="s">
        <v>10</v>
      </c>
      <c r="B33" s="1" t="s">
        <v>33</v>
      </c>
      <c r="C33" s="1" t="s">
        <v>20</v>
      </c>
      <c r="D33" s="3">
        <v>8.1365736407288676</v>
      </c>
      <c r="E33" s="3">
        <v>7.6908066732697611</v>
      </c>
      <c r="F33" s="3">
        <v>8.0373162198155281</v>
      </c>
      <c r="G33" s="3">
        <v>8.06597934534431</v>
      </c>
      <c r="H33" s="3">
        <v>7.6894498943574101</v>
      </c>
      <c r="I33" s="3">
        <v>7.893831682082082</v>
      </c>
      <c r="J33">
        <f t="shared" si="0"/>
        <v>7918992.9092663256</v>
      </c>
    </row>
    <row r="34" spans="1:10" x14ac:dyDescent="0.25">
      <c r="A34" s="1" t="s">
        <v>10</v>
      </c>
      <c r="B34" s="1" t="s">
        <v>33</v>
      </c>
      <c r="C34" s="1" t="s">
        <v>22</v>
      </c>
      <c r="D34" s="3">
        <v>13.243993205183937</v>
      </c>
      <c r="E34" s="3">
        <v>12.518413256079585</v>
      </c>
      <c r="F34" s="3">
        <v>13.082430775322786</v>
      </c>
      <c r="G34" s="3">
        <v>13.1290860698613</v>
      </c>
      <c r="H34" s="3">
        <v>12.516204811654507</v>
      </c>
      <c r="I34" s="3">
        <v>12.848879365761588</v>
      </c>
      <c r="J34">
        <f t="shared" si="0"/>
        <v>12889834.580643952</v>
      </c>
    </row>
    <row r="35" spans="1:10" s="6" customFormat="1" x14ac:dyDescent="0.25">
      <c r="A35" s="4"/>
      <c r="B35" s="4" t="s">
        <v>34</v>
      </c>
      <c r="C35" s="4"/>
      <c r="D35" s="5">
        <v>62.723946222231831</v>
      </c>
      <c r="E35" s="5">
        <v>59.287577975701993</v>
      </c>
      <c r="F35" s="5">
        <v>61.958781743124625</v>
      </c>
      <c r="G35" s="5">
        <v>62.179742607440886</v>
      </c>
      <c r="H35" s="5">
        <v>59.277118717137952</v>
      </c>
      <c r="I35" s="5">
        <v>60.852675312345951</v>
      </c>
      <c r="J35">
        <f t="shared" si="0"/>
        <v>61046640.429663874</v>
      </c>
    </row>
    <row r="36" spans="1:10" x14ac:dyDescent="0.25">
      <c r="A36" s="1" t="s">
        <v>10</v>
      </c>
      <c r="B36" s="1" t="s">
        <v>35</v>
      </c>
      <c r="C36" s="1" t="s">
        <v>12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>
        <f t="shared" si="0"/>
        <v>0</v>
      </c>
    </row>
    <row r="37" spans="1:10" x14ac:dyDescent="0.25">
      <c r="A37" s="1" t="s">
        <v>10</v>
      </c>
      <c r="B37" s="1" t="s">
        <v>35</v>
      </c>
      <c r="C37" s="1" t="s">
        <v>21</v>
      </c>
      <c r="D37" s="3">
        <v>45.051903796091302</v>
      </c>
      <c r="E37" s="3">
        <v>40.680157198132356</v>
      </c>
      <c r="F37" s="3">
        <v>42.108153009973016</v>
      </c>
      <c r="G37" s="3">
        <v>44.227585825727452</v>
      </c>
      <c r="H37" s="3">
        <v>38.447542695740623</v>
      </c>
      <c r="I37" s="3">
        <v>39.076385418442563</v>
      </c>
      <c r="J37">
        <f t="shared" si="0"/>
        <v>41598621.324017882</v>
      </c>
    </row>
    <row r="38" spans="1:10" x14ac:dyDescent="0.25">
      <c r="A38" s="1" t="s">
        <v>10</v>
      </c>
      <c r="B38" s="1" t="s">
        <v>35</v>
      </c>
      <c r="C38" s="1" t="s">
        <v>20</v>
      </c>
      <c r="D38" s="3">
        <v>11.272180820748138</v>
      </c>
      <c r="E38" s="3">
        <v>10.178350948924626</v>
      </c>
      <c r="F38" s="3">
        <v>10.535641665765221</v>
      </c>
      <c r="G38" s="3">
        <v>11.065932905947706</v>
      </c>
      <c r="H38" s="3">
        <v>9.6197411621353783</v>
      </c>
      <c r="I38" s="3">
        <v>9.7770803260959216</v>
      </c>
      <c r="J38">
        <f t="shared" si="0"/>
        <v>10408154.638269497</v>
      </c>
    </row>
    <row r="39" spans="1:10" x14ac:dyDescent="0.25">
      <c r="A39" s="1" t="s">
        <v>10</v>
      </c>
      <c r="B39" s="1" t="s">
        <v>35</v>
      </c>
      <c r="C39" s="1" t="s">
        <v>22</v>
      </c>
      <c r="D39" s="3">
        <v>22.270029966812881</v>
      </c>
      <c r="E39" s="3">
        <v>20.108990819954339</v>
      </c>
      <c r="F39" s="3">
        <v>20.814876850123259</v>
      </c>
      <c r="G39" s="3">
        <v>21.862553603876623</v>
      </c>
      <c r="H39" s="3">
        <v>19.005366162988821</v>
      </c>
      <c r="I39" s="3">
        <v>19.316215319161426</v>
      </c>
      <c r="J39">
        <f t="shared" si="0"/>
        <v>20563005.453819558</v>
      </c>
    </row>
    <row r="40" spans="1:10" s="6" customFormat="1" x14ac:dyDescent="0.25">
      <c r="A40" s="4"/>
      <c r="B40" s="4" t="s">
        <v>36</v>
      </c>
      <c r="C40" s="4"/>
      <c r="D40" s="5">
        <v>78.594114583652328</v>
      </c>
      <c r="E40" s="5">
        <v>70.967498967011323</v>
      </c>
      <c r="F40" s="5">
        <v>73.458671525861504</v>
      </c>
      <c r="G40" s="5">
        <v>77.156072335551784</v>
      </c>
      <c r="H40" s="5">
        <v>67.072650020864828</v>
      </c>
      <c r="I40" s="5">
        <v>68.169681063699912</v>
      </c>
      <c r="J40">
        <f t="shared" si="0"/>
        <v>72569781.416106954</v>
      </c>
    </row>
    <row r="41" spans="1:10" x14ac:dyDescent="0.25">
      <c r="A41" s="1" t="s">
        <v>10</v>
      </c>
      <c r="B41" s="1" t="s">
        <v>37</v>
      </c>
      <c r="C41" s="1" t="s">
        <v>38</v>
      </c>
      <c r="D41" s="3">
        <v>3.0140327750100924E-3</v>
      </c>
      <c r="E41" s="3">
        <v>3.4887752714685485E-3</v>
      </c>
      <c r="F41" s="3">
        <v>3.4534617188556258E-3</v>
      </c>
      <c r="G41" s="3">
        <v>3.557888302290548E-3</v>
      </c>
      <c r="H41" s="3">
        <v>3.8539907813464197E-3</v>
      </c>
      <c r="I41" s="3">
        <v>4.0282592033615517E-3</v>
      </c>
      <c r="J41">
        <f t="shared" si="0"/>
        <v>3566.0680087221313</v>
      </c>
    </row>
    <row r="42" spans="1:10" x14ac:dyDescent="0.25">
      <c r="A42" s="1" t="s">
        <v>10</v>
      </c>
      <c r="B42" s="1" t="s">
        <v>37</v>
      </c>
      <c r="C42" s="1" t="s">
        <v>39</v>
      </c>
      <c r="D42" s="3">
        <v>5.801076163329108E-2</v>
      </c>
      <c r="E42" s="3">
        <v>6.7148078927112748E-2</v>
      </c>
      <c r="F42" s="3">
        <v>6.6468402813422811E-2</v>
      </c>
      <c r="G42" s="3">
        <v>6.8478289928801644E-2</v>
      </c>
      <c r="H42" s="3">
        <v>7.4177342199883603E-2</v>
      </c>
      <c r="I42" s="3">
        <v>7.7531467600758103E-2</v>
      </c>
      <c r="J42">
        <f t="shared" si="0"/>
        <v>68635.723850545008</v>
      </c>
    </row>
    <row r="43" spans="1:10" s="6" customFormat="1" x14ac:dyDescent="0.25">
      <c r="A43" s="4"/>
      <c r="B43" s="4" t="s">
        <v>40</v>
      </c>
      <c r="C43" s="4"/>
      <c r="D43" s="5">
        <v>6.1024794408301178E-2</v>
      </c>
      <c r="E43" s="5">
        <v>7.0636854198581303E-2</v>
      </c>
      <c r="F43" s="5">
        <v>6.9921864532278444E-2</v>
      </c>
      <c r="G43" s="5">
        <v>7.2036178231092193E-2</v>
      </c>
      <c r="H43" s="5">
        <v>7.8031332981230023E-2</v>
      </c>
      <c r="I43" s="5">
        <v>8.1559726804119659E-2</v>
      </c>
      <c r="J43">
        <f t="shared" si="0"/>
        <v>72201.791859267119</v>
      </c>
    </row>
    <row r="44" spans="1:10" x14ac:dyDescent="0.25">
      <c r="A44" s="1" t="s">
        <v>10</v>
      </c>
      <c r="B44" s="1" t="s">
        <v>41</v>
      </c>
      <c r="C44" s="1" t="s">
        <v>12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>
        <f t="shared" si="0"/>
        <v>0</v>
      </c>
    </row>
    <row r="45" spans="1:10" x14ac:dyDescent="0.25">
      <c r="A45" s="1" t="s">
        <v>10</v>
      </c>
      <c r="B45" s="1" t="s">
        <v>41</v>
      </c>
      <c r="C45" s="1" t="s">
        <v>21</v>
      </c>
      <c r="D45" s="3">
        <v>2.5899707188305441</v>
      </c>
      <c r="E45" s="3">
        <v>2.7276673307327042</v>
      </c>
      <c r="F45" s="3">
        <v>2.7024246846992805</v>
      </c>
      <c r="G45" s="3">
        <v>2.6791245630499119</v>
      </c>
      <c r="H45" s="3">
        <v>2.5009153252506824</v>
      </c>
      <c r="I45" s="3">
        <v>2.9790085008976672</v>
      </c>
      <c r="J45">
        <f t="shared" si="0"/>
        <v>2696518.5205767988</v>
      </c>
    </row>
    <row r="46" spans="1:10" x14ac:dyDescent="0.25">
      <c r="A46" s="1" t="s">
        <v>10</v>
      </c>
      <c r="B46" s="1" t="s">
        <v>41</v>
      </c>
      <c r="C46" s="1" t="s">
        <v>20</v>
      </c>
      <c r="D46" s="3">
        <v>0.75924681754353163</v>
      </c>
      <c r="E46" s="3">
        <v>0.79961241458026089</v>
      </c>
      <c r="F46" s="3">
        <v>0.79221256309626098</v>
      </c>
      <c r="G46" s="3">
        <v>0.78538216031137986</v>
      </c>
      <c r="H46" s="3">
        <v>0.73314033546286661</v>
      </c>
      <c r="I46" s="3">
        <v>0.87329277790559667</v>
      </c>
      <c r="J46">
        <f t="shared" si="0"/>
        <v>790481.17814998282</v>
      </c>
    </row>
    <row r="47" spans="1:10" x14ac:dyDescent="0.25">
      <c r="A47" s="1" t="s">
        <v>10</v>
      </c>
      <c r="B47" s="1" t="s">
        <v>41</v>
      </c>
      <c r="C47" s="1" t="s">
        <v>22</v>
      </c>
      <c r="D47" s="3">
        <v>1.0654969503355873</v>
      </c>
      <c r="E47" s="3">
        <v>1.1221444324814631</v>
      </c>
      <c r="F47" s="3">
        <v>1.11175977362356</v>
      </c>
      <c r="G47" s="3">
        <v>1.102174256544409</v>
      </c>
      <c r="H47" s="3">
        <v>1.0288601460735209</v>
      </c>
      <c r="I47" s="3">
        <v>1.2255445398098841</v>
      </c>
      <c r="J47">
        <f t="shared" si="0"/>
        <v>1109330.0164780708</v>
      </c>
    </row>
    <row r="48" spans="1:10" s="6" customFormat="1" x14ac:dyDescent="0.25">
      <c r="A48" s="4"/>
      <c r="B48" s="4" t="s">
        <v>42</v>
      </c>
      <c r="C48" s="4"/>
      <c r="D48" s="5">
        <v>4.4147144867096628</v>
      </c>
      <c r="E48" s="5">
        <v>4.6494241777944278</v>
      </c>
      <c r="F48" s="5">
        <v>4.6063970214191015</v>
      </c>
      <c r="G48" s="5">
        <v>4.5666809799057004</v>
      </c>
      <c r="H48" s="5">
        <v>4.2629158067870696</v>
      </c>
      <c r="I48" s="5">
        <v>5.0778458186131479</v>
      </c>
      <c r="J48">
        <f t="shared" si="0"/>
        <v>4596329.7152048517</v>
      </c>
    </row>
    <row r="49" spans="1:10" x14ac:dyDescent="0.25">
      <c r="A49" s="1" t="s">
        <v>10</v>
      </c>
      <c r="B49" s="1" t="s">
        <v>43</v>
      </c>
      <c r="C49" s="1" t="s">
        <v>12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>
        <f t="shared" si="0"/>
        <v>0</v>
      </c>
    </row>
    <row r="50" spans="1:10" x14ac:dyDescent="0.25">
      <c r="A50" s="1" t="s">
        <v>10</v>
      </c>
      <c r="B50" s="1" t="s">
        <v>43</v>
      </c>
      <c r="C50" s="1" t="s">
        <v>21</v>
      </c>
      <c r="D50" s="3">
        <v>7.54280757406912E-2</v>
      </c>
      <c r="E50" s="3">
        <v>8.7525353437556339E-2</v>
      </c>
      <c r="F50" s="3">
        <v>8.8495575603919061E-2</v>
      </c>
      <c r="G50" s="3">
        <v>8.146364558174457E-2</v>
      </c>
      <c r="H50" s="3">
        <v>7.3006411910845934E-2</v>
      </c>
      <c r="I50" s="3">
        <v>8.8478125209882116E-2</v>
      </c>
      <c r="J50">
        <f t="shared" si="0"/>
        <v>82399.531247439867</v>
      </c>
    </row>
    <row r="51" spans="1:10" x14ac:dyDescent="0.25">
      <c r="A51" s="1" t="s">
        <v>10</v>
      </c>
      <c r="B51" s="1" t="s">
        <v>43</v>
      </c>
      <c r="C51" s="1" t="s">
        <v>20</v>
      </c>
      <c r="D51" s="3">
        <v>2.1918850133018787E-2</v>
      </c>
      <c r="E51" s="3">
        <v>2.5434231033980209E-2</v>
      </c>
      <c r="F51" s="3">
        <v>2.5716170537956776E-2</v>
      </c>
      <c r="G51" s="3">
        <v>2.3672742825021385E-2</v>
      </c>
      <c r="H51" s="3">
        <v>2.1215132239678768E-2</v>
      </c>
      <c r="I51" s="3">
        <v>2.571109958038691E-2</v>
      </c>
      <c r="J51">
        <f t="shared" si="0"/>
        <v>23944.704391673808</v>
      </c>
    </row>
    <row r="52" spans="1:10" x14ac:dyDescent="0.25">
      <c r="A52" s="1" t="s">
        <v>10</v>
      </c>
      <c r="B52" s="1" t="s">
        <v>43</v>
      </c>
      <c r="C52" s="1" t="s">
        <v>22</v>
      </c>
      <c r="D52" s="3">
        <v>3.8324259642667918E-2</v>
      </c>
      <c r="E52" s="3">
        <v>4.4470766853298059E-2</v>
      </c>
      <c r="F52" s="3">
        <v>4.4963727144935163E-2</v>
      </c>
      <c r="G52" s="3">
        <v>4.1390873014526756E-2</v>
      </c>
      <c r="H52" s="3">
        <v>3.7093836189982902E-2</v>
      </c>
      <c r="I52" s="3">
        <v>4.4954860772230154E-2</v>
      </c>
      <c r="J52">
        <f t="shared" si="0"/>
        <v>41866.387269606821</v>
      </c>
    </row>
    <row r="53" spans="1:10" s="6" customFormat="1" x14ac:dyDescent="0.25">
      <c r="A53" s="4"/>
      <c r="B53" s="4" t="s">
        <v>44</v>
      </c>
      <c r="C53" s="4"/>
      <c r="D53" s="5">
        <v>0.13567118551637791</v>
      </c>
      <c r="E53" s="5">
        <v>0.1574303513248346</v>
      </c>
      <c r="F53" s="5">
        <v>0.159175473286811</v>
      </c>
      <c r="G53" s="5">
        <v>0.14652726142129271</v>
      </c>
      <c r="H53" s="5">
        <v>0.1313153803405076</v>
      </c>
      <c r="I53" s="5">
        <v>0.15914408556249918</v>
      </c>
      <c r="J53">
        <f t="shared" si="0"/>
        <v>148210.62290872048</v>
      </c>
    </row>
    <row r="54" spans="1:10" x14ac:dyDescent="0.25">
      <c r="A54" s="1" t="s">
        <v>10</v>
      </c>
      <c r="B54" s="1" t="s">
        <v>45</v>
      </c>
      <c r="C54" s="1" t="s">
        <v>12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>
        <f t="shared" si="0"/>
        <v>0</v>
      </c>
    </row>
    <row r="55" spans="1:10" x14ac:dyDescent="0.25">
      <c r="A55" s="1" t="s">
        <v>10</v>
      </c>
      <c r="B55" s="1" t="s">
        <v>45</v>
      </c>
      <c r="C55" s="1" t="s">
        <v>46</v>
      </c>
      <c r="D55" s="3">
        <v>11.431447088349005</v>
      </c>
      <c r="E55" s="3">
        <v>13.182677151026819</v>
      </c>
      <c r="F55" s="3">
        <v>9.1241794995954617</v>
      </c>
      <c r="G55" s="3">
        <v>9.2982631862531022</v>
      </c>
      <c r="H55" s="3">
        <v>9.1410157379060024</v>
      </c>
      <c r="I55" s="3">
        <v>9.5410822008110188</v>
      </c>
      <c r="J55">
        <f t="shared" si="0"/>
        <v>10286444.143990235</v>
      </c>
    </row>
    <row r="56" spans="1:10" x14ac:dyDescent="0.25">
      <c r="A56" s="1" t="s">
        <v>10</v>
      </c>
      <c r="B56" s="1" t="s">
        <v>45</v>
      </c>
      <c r="C56" s="1" t="s">
        <v>47</v>
      </c>
      <c r="D56" s="3">
        <v>42.480737969715889</v>
      </c>
      <c r="E56" s="3">
        <v>48.988535700164874</v>
      </c>
      <c r="F56" s="3">
        <v>33.906632774954119</v>
      </c>
      <c r="G56" s="3">
        <v>34.553550301716122</v>
      </c>
      <c r="H56" s="3">
        <v>33.969198417128574</v>
      </c>
      <c r="I56" s="3">
        <v>35.455897209485364</v>
      </c>
      <c r="J56">
        <f t="shared" si="0"/>
        <v>38225758.728860825</v>
      </c>
    </row>
    <row r="57" spans="1:10" s="6" customFormat="1" x14ac:dyDescent="0.25">
      <c r="A57" s="4"/>
      <c r="B57" s="4" t="s">
        <v>48</v>
      </c>
      <c r="C57" s="4"/>
      <c r="D57" s="5">
        <v>53.912185058064892</v>
      </c>
      <c r="E57" s="5">
        <v>62.171212851191697</v>
      </c>
      <c r="F57" s="5">
        <v>43.030812274549582</v>
      </c>
      <c r="G57" s="5">
        <v>43.851813487969224</v>
      </c>
      <c r="H57" s="5">
        <v>43.110214155034576</v>
      </c>
      <c r="I57" s="5">
        <v>44.996979410296383</v>
      </c>
      <c r="J57">
        <f t="shared" si="0"/>
        <v>48512202.872851051</v>
      </c>
    </row>
    <row r="58" spans="1:10" x14ac:dyDescent="0.25">
      <c r="A58" s="1" t="s">
        <v>10</v>
      </c>
      <c r="B58" s="1" t="s">
        <v>49</v>
      </c>
      <c r="C58" s="1" t="s">
        <v>12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>
        <f t="shared" si="0"/>
        <v>0</v>
      </c>
    </row>
    <row r="59" spans="1:10" x14ac:dyDescent="0.25">
      <c r="A59" s="1" t="s">
        <v>10</v>
      </c>
      <c r="B59" s="1" t="s">
        <v>49</v>
      </c>
      <c r="C59" s="1" t="s">
        <v>21</v>
      </c>
      <c r="D59" s="3">
        <v>8.4120508075950742</v>
      </c>
      <c r="E59" s="3">
        <v>8.2850258615279184</v>
      </c>
      <c r="F59" s="3">
        <v>8.5937903634094255</v>
      </c>
      <c r="G59" s="3">
        <v>8.8198614980060324</v>
      </c>
      <c r="H59" s="3">
        <v>8.4722086157890448</v>
      </c>
      <c r="I59" s="3">
        <v>9.1426792837896826</v>
      </c>
      <c r="J59">
        <f t="shared" si="0"/>
        <v>8620936.0716861952</v>
      </c>
    </row>
    <row r="60" spans="1:10" x14ac:dyDescent="0.25">
      <c r="A60" s="1" t="s">
        <v>10</v>
      </c>
      <c r="B60" s="1" t="s">
        <v>49</v>
      </c>
      <c r="C60" s="1" t="s">
        <v>20</v>
      </c>
      <c r="D60" s="3">
        <v>2.0792361737583724</v>
      </c>
      <c r="E60" s="3">
        <v>2.0478389712362395</v>
      </c>
      <c r="F60" s="3">
        <v>2.1241573787409669</v>
      </c>
      <c r="G60" s="3">
        <v>2.1800361759150708</v>
      </c>
      <c r="H60" s="3">
        <v>2.0941055907164809</v>
      </c>
      <c r="I60" s="3">
        <v>2.2598281830113573</v>
      </c>
      <c r="J60">
        <f t="shared" si="0"/>
        <v>2130867.078896415</v>
      </c>
    </row>
    <row r="61" spans="1:10" x14ac:dyDescent="0.25">
      <c r="A61" s="1" t="s">
        <v>10</v>
      </c>
      <c r="B61" s="1" t="s">
        <v>49</v>
      </c>
      <c r="C61" s="1" t="s">
        <v>22</v>
      </c>
      <c r="D61" s="3">
        <v>2.5625990126912663</v>
      </c>
      <c r="E61" s="3">
        <v>2.5239028601329689</v>
      </c>
      <c r="F61" s="3">
        <v>2.6179631108106354</v>
      </c>
      <c r="G61" s="3">
        <v>2.6868321273639104</v>
      </c>
      <c r="H61" s="3">
        <v>2.5809251430736881</v>
      </c>
      <c r="I61" s="3">
        <v>2.7851734900172906</v>
      </c>
      <c r="J61">
        <f t="shared" si="0"/>
        <v>2626232.6240149601</v>
      </c>
    </row>
    <row r="62" spans="1:10" s="6" customFormat="1" x14ac:dyDescent="0.25">
      <c r="A62" s="4"/>
      <c r="B62" s="4" t="s">
        <v>50</v>
      </c>
      <c r="C62" s="4"/>
      <c r="D62" s="5">
        <v>13.053885994044713</v>
      </c>
      <c r="E62" s="5">
        <v>12.856767692897128</v>
      </c>
      <c r="F62" s="5">
        <v>13.335910852961028</v>
      </c>
      <c r="G62" s="5">
        <v>13.686729801285013</v>
      </c>
      <c r="H62" s="5">
        <v>13.147239349579214</v>
      </c>
      <c r="I62" s="5">
        <v>14.187680956818332</v>
      </c>
      <c r="J62">
        <f t="shared" si="0"/>
        <v>13378035.77459757</v>
      </c>
    </row>
    <row r="63" spans="1:10" x14ac:dyDescent="0.25">
      <c r="A63" s="1" t="s">
        <v>10</v>
      </c>
      <c r="B63" s="1" t="s">
        <v>51</v>
      </c>
      <c r="C63" s="1" t="s">
        <v>12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>
        <f t="shared" si="0"/>
        <v>0</v>
      </c>
    </row>
    <row r="64" spans="1:10" x14ac:dyDescent="0.25">
      <c r="A64" s="1" t="s">
        <v>10</v>
      </c>
      <c r="B64" s="1" t="s">
        <v>51</v>
      </c>
      <c r="C64" s="1" t="s">
        <v>21</v>
      </c>
      <c r="D64" s="3">
        <v>2.7936318059110392</v>
      </c>
      <c r="E64" s="3">
        <v>2.5574492478626545</v>
      </c>
      <c r="F64" s="3">
        <v>2.5977843494388706</v>
      </c>
      <c r="G64" s="3">
        <v>2.6131790127887928</v>
      </c>
      <c r="H64" s="3">
        <v>2.476492014694764</v>
      </c>
      <c r="I64" s="3">
        <v>2.6928122160955175</v>
      </c>
      <c r="J64">
        <f t="shared" si="0"/>
        <v>2621891.4411319396</v>
      </c>
    </row>
    <row r="65" spans="1:10" x14ac:dyDescent="0.25">
      <c r="A65" s="1" t="s">
        <v>10</v>
      </c>
      <c r="B65" s="1" t="s">
        <v>51</v>
      </c>
      <c r="C65" s="1" t="s">
        <v>20</v>
      </c>
      <c r="D65" s="3">
        <v>0.86187953363537073</v>
      </c>
      <c r="E65" s="3">
        <v>0.78901348430387452</v>
      </c>
      <c r="F65" s="3">
        <v>0.80145750017672057</v>
      </c>
      <c r="G65" s="3">
        <v>0.80620699695737352</v>
      </c>
      <c r="H65" s="3">
        <v>0.76403689926517548</v>
      </c>
      <c r="I65" s="3">
        <v>0.83077509787270087</v>
      </c>
      <c r="J65">
        <f t="shared" si="0"/>
        <v>808894.91870186932</v>
      </c>
    </row>
    <row r="66" spans="1:10" x14ac:dyDescent="0.25">
      <c r="A66" s="1" t="s">
        <v>10</v>
      </c>
      <c r="B66" s="1" t="s">
        <v>51</v>
      </c>
      <c r="C66" s="1" t="s">
        <v>22</v>
      </c>
      <c r="D66" s="3">
        <v>1.1725800397680253</v>
      </c>
      <c r="E66" s="3">
        <v>1.0734463770130029</v>
      </c>
      <c r="F66" s="3">
        <v>1.0903763585911812</v>
      </c>
      <c r="G66" s="3">
        <v>1.0968380100245847</v>
      </c>
      <c r="H66" s="3">
        <v>1.0394659378274758</v>
      </c>
      <c r="I66" s="3">
        <v>1.1302627099090434</v>
      </c>
      <c r="J66">
        <f t="shared" si="0"/>
        <v>1100494.9055222191</v>
      </c>
    </row>
    <row r="67" spans="1:10" s="6" customFormat="1" x14ac:dyDescent="0.25">
      <c r="A67" s="4"/>
      <c r="B67" s="4" t="s">
        <v>52</v>
      </c>
      <c r="C67" s="4"/>
      <c r="D67" s="5">
        <v>4.8280913793144347</v>
      </c>
      <c r="E67" s="5">
        <v>4.4199091091795317</v>
      </c>
      <c r="F67" s="5">
        <v>4.4896182082067719</v>
      </c>
      <c r="G67" s="5">
        <v>4.5162240197707506</v>
      </c>
      <c r="H67" s="5">
        <v>4.2799948517874151</v>
      </c>
      <c r="I67" s="5">
        <v>4.6538500238772613</v>
      </c>
      <c r="J67">
        <f t="shared" si="0"/>
        <v>4531281.2653560275</v>
      </c>
    </row>
    <row r="68" spans="1:10" x14ac:dyDescent="0.25">
      <c r="A68" s="1"/>
      <c r="B68" s="1" t="s">
        <v>53</v>
      </c>
      <c r="C68" s="1"/>
      <c r="D68" s="3"/>
      <c r="E68" s="3"/>
      <c r="F68" s="3"/>
      <c r="G68" s="3"/>
      <c r="H68" s="3"/>
      <c r="I68" s="3"/>
      <c r="J68">
        <f t="shared" si="0"/>
        <v>0</v>
      </c>
    </row>
    <row r="69" spans="1:10" x14ac:dyDescent="0.25">
      <c r="A69" s="1" t="s">
        <v>10</v>
      </c>
      <c r="B69" s="1" t="s">
        <v>54</v>
      </c>
      <c r="C69" s="1" t="s">
        <v>38</v>
      </c>
      <c r="D69" s="3">
        <v>7.5489718504608949E-2</v>
      </c>
      <c r="E69" s="3">
        <v>0.10200560538738471</v>
      </c>
      <c r="F69" s="3">
        <v>0.10575353399243859</v>
      </c>
      <c r="G69" s="3">
        <v>0.12168417270079392</v>
      </c>
      <c r="H69" s="3">
        <v>0.10645478367694339</v>
      </c>
      <c r="I69" s="3">
        <v>0.10140395111800342</v>
      </c>
      <c r="J69">
        <f t="shared" si="0"/>
        <v>102131.96089669548</v>
      </c>
    </row>
    <row r="70" spans="1:10" x14ac:dyDescent="0.25">
      <c r="A70" s="1" t="s">
        <v>10</v>
      </c>
      <c r="B70" s="1" t="s">
        <v>54</v>
      </c>
      <c r="C70" s="1" t="s">
        <v>39</v>
      </c>
      <c r="D70" s="3">
        <v>0.26434888294286457</v>
      </c>
      <c r="E70" s="3">
        <v>0.35720185969986723</v>
      </c>
      <c r="F70" s="3">
        <v>0.37032630577970144</v>
      </c>
      <c r="G70" s="3">
        <v>0.42611200256784054</v>
      </c>
      <c r="H70" s="3">
        <v>0.37278193251185787</v>
      </c>
      <c r="I70" s="3">
        <v>0.35509499485549728</v>
      </c>
      <c r="J70">
        <f t="shared" ref="J70:J76" si="1">SUM(D70:I70)*1000000/6</f>
        <v>357644.32972627151</v>
      </c>
    </row>
    <row r="71" spans="1:10" s="6" customFormat="1" x14ac:dyDescent="0.25">
      <c r="A71" s="4"/>
      <c r="B71" s="4" t="s">
        <v>55</v>
      </c>
      <c r="C71" s="4"/>
      <c r="D71" s="5">
        <v>0.33983860144747352</v>
      </c>
      <c r="E71" s="5">
        <v>0.45920746508725191</v>
      </c>
      <c r="F71" s="5">
        <v>0.47607983977214002</v>
      </c>
      <c r="G71" s="5">
        <v>0.54779617526863444</v>
      </c>
      <c r="H71" s="5">
        <v>0.4792367161888012</v>
      </c>
      <c r="I71" s="5">
        <v>0.45649894597350066</v>
      </c>
      <c r="J71">
        <f t="shared" si="1"/>
        <v>459776.290622967</v>
      </c>
    </row>
    <row r="72" spans="1:10" x14ac:dyDescent="0.25">
      <c r="A72" s="1" t="s">
        <v>10</v>
      </c>
      <c r="B72" s="1" t="s">
        <v>56</v>
      </c>
      <c r="C72" s="1" t="s">
        <v>21</v>
      </c>
      <c r="D72" s="3">
        <v>2.88000418295205</v>
      </c>
      <c r="E72" s="3">
        <v>2.8258894091682056</v>
      </c>
      <c r="F72" s="3">
        <v>2.8761640158032185</v>
      </c>
      <c r="G72" s="3">
        <v>2.8635572541777639</v>
      </c>
      <c r="H72" s="3">
        <v>2.6728070674816462</v>
      </c>
      <c r="I72" s="3">
        <v>2.7080355453369425</v>
      </c>
      <c r="J72">
        <f t="shared" si="1"/>
        <v>2804409.5791533045</v>
      </c>
    </row>
    <row r="73" spans="1:10" x14ac:dyDescent="0.25">
      <c r="A73" s="1" t="s">
        <v>10</v>
      </c>
      <c r="B73" s="1" t="s">
        <v>56</v>
      </c>
      <c r="C73" s="1" t="s">
        <v>57</v>
      </c>
      <c r="D73" s="3">
        <v>0.70489757177728363</v>
      </c>
      <c r="E73" s="3">
        <v>0.69165266995967267</v>
      </c>
      <c r="F73" s="3">
        <v>0.70395766880267918</v>
      </c>
      <c r="G73" s="3">
        <v>0.70087209145860407</v>
      </c>
      <c r="H73" s="3">
        <v>0.65418488724755541</v>
      </c>
      <c r="I73" s="3">
        <v>0.66280725961930476</v>
      </c>
      <c r="J73">
        <f t="shared" si="1"/>
        <v>686395.35814418329</v>
      </c>
    </row>
    <row r="74" spans="1:10" x14ac:dyDescent="0.25">
      <c r="A74" s="1" t="s">
        <v>10</v>
      </c>
      <c r="B74" s="1" t="s">
        <v>56</v>
      </c>
      <c r="C74" s="1" t="s">
        <v>22</v>
      </c>
      <c r="D74" s="3">
        <v>0.97238276653971056</v>
      </c>
      <c r="E74" s="3">
        <v>0.95411186479793997</v>
      </c>
      <c r="F74" s="3">
        <v>0.97108620163252768</v>
      </c>
      <c r="G74" s="3">
        <v>0.96682975026380036</v>
      </c>
      <c r="H74" s="3">
        <v>0.90242630413150526</v>
      </c>
      <c r="I74" s="3">
        <v>0.9143205801748141</v>
      </c>
      <c r="J74">
        <f t="shared" si="1"/>
        <v>946859.57792338298</v>
      </c>
    </row>
    <row r="75" spans="1:10" s="6" customFormat="1" x14ac:dyDescent="0.25">
      <c r="A75" s="4"/>
      <c r="B75" s="4" t="s">
        <v>58</v>
      </c>
      <c r="C75" s="4"/>
      <c r="D75" s="5">
        <v>4.557284521269044</v>
      </c>
      <c r="E75" s="5">
        <v>4.4716539439258183</v>
      </c>
      <c r="F75" s="5">
        <v>4.5512078862384255</v>
      </c>
      <c r="G75" s="5">
        <v>4.5312590959001682</v>
      </c>
      <c r="H75" s="5">
        <v>4.229418258860707</v>
      </c>
      <c r="I75" s="5">
        <v>4.2851633851310611</v>
      </c>
      <c r="J75">
        <f t="shared" si="1"/>
        <v>4437664.5152208703</v>
      </c>
    </row>
    <row r="76" spans="1:10" x14ac:dyDescent="0.25">
      <c r="A76" s="1"/>
      <c r="B76" s="1" t="s">
        <v>59</v>
      </c>
      <c r="C76" s="1"/>
      <c r="D76" s="3">
        <v>368.90131865235577</v>
      </c>
      <c r="E76" s="3">
        <v>393.30214258063455</v>
      </c>
      <c r="F76" s="3">
        <v>351.66871310978701</v>
      </c>
      <c r="G76" s="3">
        <v>355.15553230664108</v>
      </c>
      <c r="H76" s="3">
        <v>338.12235355060074</v>
      </c>
      <c r="I76" s="3">
        <v>347.06013349619002</v>
      </c>
      <c r="J76">
        <f t="shared" si="1"/>
        <v>359035032.28270149</v>
      </c>
    </row>
    <row r="77" spans="1:10" x14ac:dyDescent="0.25">
      <c r="D77" s="30">
        <f>(D75+D71+D67+D62+D57+D53+D48+D43+D40+D35+D30+D23+D15)*1000000</f>
        <v>368901318.65235573</v>
      </c>
      <c r="E77" s="30">
        <f t="shared" ref="E77:I77" si="2">(E75+E71+E67+E62+E57+E53+E48+E43+E40+E35+E30+E23+E15)*1000000</f>
        <v>393302142.58063459</v>
      </c>
      <c r="F77" s="30">
        <f t="shared" si="2"/>
        <v>351668713.10978693</v>
      </c>
      <c r="G77" s="30">
        <f t="shared" si="2"/>
        <v>355155532.30664116</v>
      </c>
      <c r="H77" s="30">
        <f t="shared" si="2"/>
        <v>338122353.55060071</v>
      </c>
      <c r="I77" s="30">
        <f t="shared" si="2"/>
        <v>347060133.49619001</v>
      </c>
    </row>
  </sheetData>
  <mergeCells count="1">
    <mergeCell ref="D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C4EC-2797-4AF9-8B9B-0ED69BC92853}">
  <dimension ref="B2:I98"/>
  <sheetViews>
    <sheetView topLeftCell="B1" workbookViewId="0">
      <pane xSplit="1" ySplit="3" topLeftCell="D89" activePane="bottomRight" state="frozen"/>
      <selection activeCell="B1" sqref="B1"/>
      <selection pane="topRight" activeCell="C1" sqref="C1"/>
      <selection pane="bottomLeft" activeCell="B4" sqref="B4"/>
      <selection pane="bottomRight" activeCell="I89" sqref="I89"/>
    </sheetView>
  </sheetViews>
  <sheetFormatPr defaultRowHeight="15" x14ac:dyDescent="0.25"/>
  <cols>
    <col min="2" max="2" width="20.42578125" bestFit="1" customWidth="1"/>
    <col min="3" max="8" width="10.140625" bestFit="1" customWidth="1"/>
  </cols>
  <sheetData>
    <row r="2" spans="2:9" x14ac:dyDescent="0.25">
      <c r="B2" s="29" t="s">
        <v>70</v>
      </c>
      <c r="C2" s="29"/>
      <c r="D2" s="29"/>
      <c r="E2" s="29"/>
      <c r="F2" s="29"/>
      <c r="G2" s="29"/>
      <c r="H2" s="29"/>
    </row>
    <row r="3" spans="2:9" ht="60" x14ac:dyDescent="0.25">
      <c r="B3" s="10" t="s">
        <v>71</v>
      </c>
      <c r="C3" s="11" t="s">
        <v>72</v>
      </c>
      <c r="D3" s="11" t="s">
        <v>73</v>
      </c>
      <c r="E3" s="11" t="s">
        <v>74</v>
      </c>
      <c r="F3" s="11" t="s">
        <v>75</v>
      </c>
      <c r="G3" s="11" t="s">
        <v>76</v>
      </c>
      <c r="H3" s="11" t="s">
        <v>77</v>
      </c>
      <c r="I3" s="25" t="s">
        <v>100</v>
      </c>
    </row>
    <row r="4" spans="2:9" x14ac:dyDescent="0.25">
      <c r="B4" s="12" t="s">
        <v>78</v>
      </c>
      <c r="C4" s="13"/>
      <c r="D4" s="13"/>
      <c r="E4" s="13"/>
      <c r="F4" s="13"/>
      <c r="G4" s="13"/>
      <c r="H4" s="13"/>
    </row>
    <row r="5" spans="2:9" x14ac:dyDescent="0.25">
      <c r="B5" s="14" t="s">
        <v>13</v>
      </c>
      <c r="C5" s="13"/>
      <c r="D5" s="13"/>
      <c r="E5" s="13"/>
      <c r="F5" s="13"/>
      <c r="G5" s="13"/>
      <c r="H5" s="13"/>
      <c r="I5">
        <f>SUM(C5:H5)/6</f>
        <v>0</v>
      </c>
    </row>
    <row r="6" spans="2:9" x14ac:dyDescent="0.25">
      <c r="B6" s="14" t="s">
        <v>14</v>
      </c>
      <c r="C6" s="13"/>
      <c r="D6" s="13"/>
      <c r="E6" s="13"/>
      <c r="F6" s="13"/>
      <c r="G6" s="13"/>
      <c r="H6" s="13"/>
      <c r="I6">
        <f t="shared" ref="I6:I69" si="0">SUM(C6:H6)/6</f>
        <v>0</v>
      </c>
    </row>
    <row r="7" spans="2:9" x14ac:dyDescent="0.25">
      <c r="B7" s="14" t="s">
        <v>15</v>
      </c>
      <c r="C7" s="13"/>
      <c r="D7" s="13"/>
      <c r="E7" s="13"/>
      <c r="F7" s="13"/>
      <c r="G7" s="13"/>
      <c r="H7" s="13"/>
      <c r="I7">
        <f t="shared" si="0"/>
        <v>0</v>
      </c>
    </row>
    <row r="8" spans="2:9" x14ac:dyDescent="0.25">
      <c r="B8" s="14" t="s">
        <v>16</v>
      </c>
      <c r="C8" s="13"/>
      <c r="D8" s="13"/>
      <c r="E8" s="13"/>
      <c r="F8" s="13"/>
      <c r="G8" s="13"/>
      <c r="H8" s="13"/>
      <c r="I8">
        <f t="shared" si="0"/>
        <v>0</v>
      </c>
    </row>
    <row r="9" spans="2:9" x14ac:dyDescent="0.25">
      <c r="B9" s="14" t="s">
        <v>17</v>
      </c>
      <c r="C9" s="13"/>
      <c r="D9" s="13"/>
      <c r="E9" s="13"/>
      <c r="F9" s="13"/>
      <c r="G9" s="13"/>
      <c r="H9" s="13"/>
      <c r="I9">
        <f t="shared" si="0"/>
        <v>0</v>
      </c>
    </row>
    <row r="10" spans="2:9" x14ac:dyDescent="0.25">
      <c r="B10" s="14" t="s">
        <v>18</v>
      </c>
      <c r="C10" s="13"/>
      <c r="D10" s="13"/>
      <c r="E10" s="13"/>
      <c r="F10" s="13"/>
      <c r="G10" s="13"/>
      <c r="H10" s="13"/>
      <c r="I10">
        <f t="shared" si="0"/>
        <v>0</v>
      </c>
    </row>
    <row r="11" spans="2:9" x14ac:dyDescent="0.25">
      <c r="B11" s="14" t="s">
        <v>79</v>
      </c>
      <c r="C11" s="13"/>
      <c r="D11" s="13"/>
      <c r="E11" s="13"/>
      <c r="F11" s="13"/>
      <c r="G11" s="13"/>
      <c r="H11" s="13"/>
      <c r="I11">
        <f t="shared" si="0"/>
        <v>0</v>
      </c>
    </row>
    <row r="12" spans="2:9" x14ac:dyDescent="0.25">
      <c r="B12" s="14" t="s">
        <v>80</v>
      </c>
      <c r="C12" s="13"/>
      <c r="D12" s="13"/>
      <c r="E12" s="13"/>
      <c r="F12" s="13"/>
      <c r="G12" s="13"/>
      <c r="H12" s="13"/>
      <c r="I12">
        <f t="shared" si="0"/>
        <v>0</v>
      </c>
    </row>
    <row r="13" spans="2:9" x14ac:dyDescent="0.25">
      <c r="B13" s="14" t="s">
        <v>81</v>
      </c>
      <c r="C13" s="13"/>
      <c r="D13" s="13"/>
      <c r="E13" s="13"/>
      <c r="F13" s="13"/>
      <c r="G13" s="13"/>
      <c r="H13" s="13"/>
      <c r="I13">
        <f t="shared" si="0"/>
        <v>0</v>
      </c>
    </row>
    <row r="14" spans="2:9" x14ac:dyDescent="0.25">
      <c r="B14" s="14" t="s">
        <v>82</v>
      </c>
      <c r="C14" s="13"/>
      <c r="D14" s="13"/>
      <c r="E14" s="13"/>
      <c r="F14" s="13"/>
      <c r="G14" s="13"/>
      <c r="H14" s="13"/>
      <c r="I14">
        <f t="shared" si="0"/>
        <v>0</v>
      </c>
    </row>
    <row r="15" spans="2:9" x14ac:dyDescent="0.25">
      <c r="B15" s="14" t="s">
        <v>83</v>
      </c>
      <c r="C15" s="13"/>
      <c r="D15" s="13"/>
      <c r="E15" s="13"/>
      <c r="F15" s="13"/>
      <c r="G15" s="13"/>
      <c r="H15" s="13"/>
      <c r="I15">
        <f t="shared" si="0"/>
        <v>0</v>
      </c>
    </row>
    <row r="16" spans="2:9" x14ac:dyDescent="0.25">
      <c r="B16" s="14" t="s">
        <v>84</v>
      </c>
      <c r="C16" s="13"/>
      <c r="D16" s="13"/>
      <c r="E16" s="13"/>
      <c r="F16" s="13"/>
      <c r="G16" s="13"/>
      <c r="H16" s="13"/>
      <c r="I16">
        <f t="shared" si="0"/>
        <v>0</v>
      </c>
    </row>
    <row r="17" spans="2:9" x14ac:dyDescent="0.25">
      <c r="B17" s="15" t="s">
        <v>85</v>
      </c>
      <c r="C17" s="16"/>
      <c r="D17" s="16"/>
      <c r="E17" s="16"/>
      <c r="F17" s="16"/>
      <c r="G17" s="16"/>
      <c r="H17" s="16"/>
      <c r="I17">
        <f t="shared" si="0"/>
        <v>0</v>
      </c>
    </row>
    <row r="18" spans="2:9" x14ac:dyDescent="0.25">
      <c r="B18" s="12" t="s">
        <v>86</v>
      </c>
      <c r="C18" s="13"/>
      <c r="D18" s="13"/>
      <c r="E18" s="13"/>
      <c r="F18" s="13"/>
      <c r="G18" s="13"/>
      <c r="H18" s="13"/>
      <c r="I18">
        <f t="shared" si="0"/>
        <v>0</v>
      </c>
    </row>
    <row r="19" spans="2:9" x14ac:dyDescent="0.25">
      <c r="B19" s="14" t="s">
        <v>13</v>
      </c>
      <c r="C19" s="13"/>
      <c r="D19" s="13"/>
      <c r="E19" s="13"/>
      <c r="F19" s="13"/>
      <c r="G19" s="13"/>
      <c r="H19" s="13"/>
      <c r="I19">
        <f t="shared" si="0"/>
        <v>0</v>
      </c>
    </row>
    <row r="20" spans="2:9" x14ac:dyDescent="0.25">
      <c r="B20" s="14" t="s">
        <v>14</v>
      </c>
      <c r="C20" s="13"/>
      <c r="D20" s="13"/>
      <c r="E20" s="13"/>
      <c r="F20" s="13"/>
      <c r="G20" s="13"/>
      <c r="H20" s="13"/>
      <c r="I20">
        <f t="shared" si="0"/>
        <v>0</v>
      </c>
    </row>
    <row r="21" spans="2:9" x14ac:dyDescent="0.25">
      <c r="B21" s="14" t="s">
        <v>15</v>
      </c>
      <c r="C21" s="13"/>
      <c r="D21" s="13"/>
      <c r="E21" s="13"/>
      <c r="F21" s="13"/>
      <c r="G21" s="13"/>
      <c r="H21" s="13"/>
      <c r="I21">
        <f t="shared" si="0"/>
        <v>0</v>
      </c>
    </row>
    <row r="22" spans="2:9" x14ac:dyDescent="0.25">
      <c r="B22" s="14" t="s">
        <v>16</v>
      </c>
      <c r="C22" s="13"/>
      <c r="D22" s="13"/>
      <c r="E22" s="13"/>
      <c r="F22" s="13"/>
      <c r="G22" s="13"/>
      <c r="H22" s="13"/>
      <c r="I22">
        <f t="shared" si="0"/>
        <v>0</v>
      </c>
    </row>
    <row r="23" spans="2:9" x14ac:dyDescent="0.25">
      <c r="B23" s="14" t="s">
        <v>17</v>
      </c>
      <c r="C23" s="13"/>
      <c r="D23" s="13"/>
      <c r="E23" s="13"/>
      <c r="F23" s="13"/>
      <c r="G23" s="13"/>
      <c r="H23" s="13"/>
      <c r="I23">
        <f t="shared" si="0"/>
        <v>0</v>
      </c>
    </row>
    <row r="24" spans="2:9" x14ac:dyDescent="0.25">
      <c r="B24" s="14" t="s">
        <v>18</v>
      </c>
      <c r="C24" s="13"/>
      <c r="D24" s="13"/>
      <c r="E24" s="13"/>
      <c r="F24" s="13"/>
      <c r="G24" s="13"/>
      <c r="H24" s="13"/>
      <c r="I24">
        <f t="shared" si="0"/>
        <v>0</v>
      </c>
    </row>
    <row r="25" spans="2:9" x14ac:dyDescent="0.25">
      <c r="B25" s="14" t="s">
        <v>87</v>
      </c>
      <c r="C25" s="13"/>
      <c r="D25" s="13"/>
      <c r="E25" s="13"/>
      <c r="F25" s="13"/>
      <c r="G25" s="13"/>
      <c r="H25" s="13"/>
      <c r="I25">
        <f t="shared" si="0"/>
        <v>0</v>
      </c>
    </row>
    <row r="26" spans="2:9" x14ac:dyDescent="0.25">
      <c r="B26" s="14" t="s">
        <v>88</v>
      </c>
      <c r="C26" s="13"/>
      <c r="D26" s="13"/>
      <c r="E26" s="13"/>
      <c r="F26" s="13"/>
      <c r="G26" s="13"/>
      <c r="H26" s="13"/>
      <c r="I26">
        <f t="shared" si="0"/>
        <v>0</v>
      </c>
    </row>
    <row r="27" spans="2:9" x14ac:dyDescent="0.25">
      <c r="B27" s="14" t="s">
        <v>89</v>
      </c>
      <c r="C27" s="13"/>
      <c r="D27" s="13"/>
      <c r="E27" s="13"/>
      <c r="F27" s="13"/>
      <c r="G27" s="13"/>
      <c r="H27" s="13"/>
      <c r="I27">
        <f t="shared" si="0"/>
        <v>0</v>
      </c>
    </row>
    <row r="28" spans="2:9" x14ac:dyDescent="0.25">
      <c r="B28" s="15" t="s">
        <v>90</v>
      </c>
      <c r="C28" s="16"/>
      <c r="D28" s="16"/>
      <c r="E28" s="16"/>
      <c r="F28" s="16"/>
      <c r="G28" s="16"/>
      <c r="H28" s="16"/>
      <c r="I28">
        <f t="shared" si="0"/>
        <v>0</v>
      </c>
    </row>
    <row r="29" spans="2:9" x14ac:dyDescent="0.25">
      <c r="B29" s="12" t="s">
        <v>91</v>
      </c>
      <c r="C29" s="13"/>
      <c r="D29" s="13"/>
      <c r="E29" s="13"/>
      <c r="F29" s="13"/>
      <c r="G29" s="13"/>
      <c r="H29" s="13"/>
      <c r="I29">
        <f t="shared" si="0"/>
        <v>0</v>
      </c>
    </row>
    <row r="30" spans="2:9" x14ac:dyDescent="0.25">
      <c r="B30" s="12" t="s">
        <v>26</v>
      </c>
      <c r="C30" s="13"/>
      <c r="D30" s="13"/>
      <c r="E30" s="13"/>
      <c r="F30" s="13"/>
      <c r="G30" s="13"/>
      <c r="H30" s="13"/>
      <c r="I30">
        <f t="shared" si="0"/>
        <v>0</v>
      </c>
    </row>
    <row r="31" spans="2:9" x14ac:dyDescent="0.25">
      <c r="B31" s="14" t="s">
        <v>30</v>
      </c>
      <c r="C31" s="17"/>
      <c r="D31" s="17"/>
      <c r="E31" s="17"/>
      <c r="F31" s="17"/>
      <c r="G31" s="17"/>
      <c r="H31" s="17"/>
      <c r="I31">
        <f t="shared" si="0"/>
        <v>0</v>
      </c>
    </row>
    <row r="32" spans="2:9" x14ac:dyDescent="0.25">
      <c r="B32" s="14" t="s">
        <v>31</v>
      </c>
      <c r="C32" s="17"/>
      <c r="D32" s="17"/>
      <c r="E32" s="17"/>
      <c r="F32" s="17"/>
      <c r="G32" s="17"/>
      <c r="H32" s="17"/>
      <c r="I32">
        <f t="shared" si="0"/>
        <v>0</v>
      </c>
    </row>
    <row r="33" spans="2:9" x14ac:dyDescent="0.25">
      <c r="B33" s="14" t="s">
        <v>28</v>
      </c>
      <c r="C33" s="17"/>
      <c r="D33" s="17"/>
      <c r="E33" s="17"/>
      <c r="F33" s="17"/>
      <c r="G33" s="17"/>
      <c r="H33" s="17"/>
      <c r="I33">
        <f t="shared" si="0"/>
        <v>0</v>
      </c>
    </row>
    <row r="34" spans="2:9" x14ac:dyDescent="0.25">
      <c r="B34" s="14" t="s">
        <v>27</v>
      </c>
      <c r="C34" s="17"/>
      <c r="D34" s="17"/>
      <c r="E34" s="17"/>
      <c r="F34" s="17"/>
      <c r="G34" s="17"/>
      <c r="H34" s="17"/>
      <c r="I34">
        <f t="shared" si="0"/>
        <v>0</v>
      </c>
    </row>
    <row r="35" spans="2:9" x14ac:dyDescent="0.25">
      <c r="B35" s="14" t="s">
        <v>29</v>
      </c>
      <c r="C35" s="17"/>
      <c r="D35" s="17"/>
      <c r="E35" s="17"/>
      <c r="F35" s="17"/>
      <c r="G35" s="17"/>
      <c r="H35" s="17"/>
      <c r="I35">
        <f t="shared" si="0"/>
        <v>0</v>
      </c>
    </row>
    <row r="36" spans="2:9" x14ac:dyDescent="0.25">
      <c r="B36" s="14"/>
      <c r="C36" s="16"/>
      <c r="D36" s="16"/>
      <c r="E36" s="16"/>
      <c r="F36" s="16"/>
      <c r="G36" s="16"/>
      <c r="H36" s="16"/>
      <c r="I36">
        <f t="shared" si="0"/>
        <v>0</v>
      </c>
    </row>
    <row r="37" spans="2:9" x14ac:dyDescent="0.25">
      <c r="B37" s="12" t="s">
        <v>33</v>
      </c>
      <c r="C37" s="13"/>
      <c r="D37" s="13"/>
      <c r="E37" s="13"/>
      <c r="F37" s="13"/>
      <c r="G37" s="13"/>
      <c r="H37" s="13"/>
      <c r="I37">
        <f t="shared" si="0"/>
        <v>0</v>
      </c>
    </row>
    <row r="38" spans="2:9" x14ac:dyDescent="0.25">
      <c r="B38" s="14" t="s">
        <v>21</v>
      </c>
      <c r="C38" s="13"/>
      <c r="D38" s="13"/>
      <c r="E38" s="13"/>
      <c r="F38" s="13"/>
      <c r="G38" s="13"/>
      <c r="H38" s="13"/>
      <c r="I38">
        <f t="shared" si="0"/>
        <v>0</v>
      </c>
    </row>
    <row r="39" spans="2:9" x14ac:dyDescent="0.25">
      <c r="B39" s="14" t="s">
        <v>20</v>
      </c>
      <c r="C39" s="13"/>
      <c r="D39" s="13"/>
      <c r="E39" s="13"/>
      <c r="F39" s="13"/>
      <c r="G39" s="13"/>
      <c r="H39" s="13"/>
      <c r="I39">
        <f t="shared" si="0"/>
        <v>0</v>
      </c>
    </row>
    <row r="40" spans="2:9" x14ac:dyDescent="0.25">
      <c r="B40" s="14" t="s">
        <v>22</v>
      </c>
      <c r="C40" s="13"/>
      <c r="D40" s="13"/>
      <c r="E40" s="13"/>
      <c r="F40" s="13"/>
      <c r="G40" s="13"/>
      <c r="H40" s="13"/>
      <c r="I40">
        <f t="shared" si="0"/>
        <v>0</v>
      </c>
    </row>
    <row r="41" spans="2:9" x14ac:dyDescent="0.25">
      <c r="B41" s="14"/>
      <c r="C41" s="18">
        <f>[1]Sheet1!$BD$40</f>
        <v>274958</v>
      </c>
      <c r="D41" s="18">
        <f>[1]Sheet1!$BD$40</f>
        <v>274958</v>
      </c>
      <c r="E41" s="18">
        <f>[1]Sheet1!$BD$40</f>
        <v>274958</v>
      </c>
      <c r="F41" s="18">
        <f>[1]Sheet1!$BD$40</f>
        <v>274958</v>
      </c>
      <c r="G41" s="18">
        <f>[1]Sheet1!$BD$40</f>
        <v>274958</v>
      </c>
      <c r="H41" s="18">
        <f>[1]Sheet1!$BD$40</f>
        <v>274958</v>
      </c>
      <c r="I41">
        <f t="shared" si="0"/>
        <v>274958</v>
      </c>
    </row>
    <row r="42" spans="2:9" x14ac:dyDescent="0.25">
      <c r="B42" s="12" t="s">
        <v>35</v>
      </c>
      <c r="C42" s="13"/>
      <c r="D42" s="13"/>
      <c r="E42" s="13"/>
      <c r="F42" s="13"/>
      <c r="G42" s="13"/>
      <c r="H42" s="13"/>
      <c r="I42">
        <f t="shared" si="0"/>
        <v>0</v>
      </c>
    </row>
    <row r="43" spans="2:9" x14ac:dyDescent="0.25">
      <c r="B43" s="14" t="s">
        <v>21</v>
      </c>
      <c r="C43" s="13"/>
      <c r="D43" s="13"/>
      <c r="E43" s="13"/>
      <c r="F43" s="13"/>
      <c r="G43" s="13"/>
      <c r="H43" s="13"/>
      <c r="I43">
        <f t="shared" si="0"/>
        <v>0</v>
      </c>
    </row>
    <row r="44" spans="2:9" x14ac:dyDescent="0.25">
      <c r="B44" s="14" t="s">
        <v>20</v>
      </c>
      <c r="C44" s="13"/>
      <c r="D44" s="13"/>
      <c r="E44" s="13"/>
      <c r="F44" s="13"/>
      <c r="G44" s="13"/>
      <c r="H44" s="13"/>
      <c r="I44">
        <f t="shared" si="0"/>
        <v>0</v>
      </c>
    </row>
    <row r="45" spans="2:9" x14ac:dyDescent="0.25">
      <c r="B45" s="14" t="s">
        <v>22</v>
      </c>
      <c r="C45" s="13"/>
      <c r="D45" s="13"/>
      <c r="E45" s="13"/>
      <c r="F45" s="13"/>
      <c r="G45" s="13"/>
      <c r="H45" s="13"/>
      <c r="I45">
        <f t="shared" si="0"/>
        <v>0</v>
      </c>
    </row>
    <row r="46" spans="2:9" x14ac:dyDescent="0.25">
      <c r="B46" s="14"/>
      <c r="C46" s="18">
        <f>[1]Sheet1!BD41</f>
        <v>245000</v>
      </c>
      <c r="D46" s="18">
        <f>[1]Sheet1!BE41</f>
        <v>253257</v>
      </c>
      <c r="E46" s="18">
        <f>[1]Sheet1!BF41</f>
        <v>242674</v>
      </c>
      <c r="F46" s="18">
        <f>[1]Sheet1!BG41</f>
        <v>246164</v>
      </c>
      <c r="G46" s="18">
        <f>[1]Sheet1!BH41</f>
        <v>227635</v>
      </c>
      <c r="H46" s="18">
        <f>[1]Sheet1!BI41</f>
        <v>216181</v>
      </c>
      <c r="I46">
        <f t="shared" si="0"/>
        <v>238485.16666666666</v>
      </c>
    </row>
    <row r="47" spans="2:9" x14ac:dyDescent="0.25">
      <c r="B47" s="15" t="s">
        <v>92</v>
      </c>
      <c r="C47" s="16"/>
      <c r="D47" s="16"/>
      <c r="E47" s="16"/>
      <c r="F47" s="16"/>
      <c r="G47" s="16"/>
      <c r="H47" s="16"/>
      <c r="I47">
        <f t="shared" si="0"/>
        <v>0</v>
      </c>
    </row>
    <row r="48" spans="2:9" x14ac:dyDescent="0.25">
      <c r="B48" s="12" t="s">
        <v>93</v>
      </c>
      <c r="C48" s="13"/>
      <c r="D48" s="13"/>
      <c r="E48" s="13"/>
      <c r="F48" s="13"/>
      <c r="G48" s="13"/>
      <c r="H48" s="13"/>
      <c r="I48">
        <f t="shared" si="0"/>
        <v>0</v>
      </c>
    </row>
    <row r="49" spans="2:9" x14ac:dyDescent="0.25">
      <c r="B49" s="12" t="s">
        <v>37</v>
      </c>
      <c r="C49" s="13"/>
      <c r="D49" s="13"/>
      <c r="E49" s="13"/>
      <c r="F49" s="13"/>
      <c r="G49" s="13"/>
      <c r="H49" s="13"/>
      <c r="I49">
        <f t="shared" si="0"/>
        <v>0</v>
      </c>
    </row>
    <row r="50" spans="2:9" x14ac:dyDescent="0.25">
      <c r="B50" s="14" t="s">
        <v>17</v>
      </c>
      <c r="C50" s="13"/>
      <c r="D50" s="13"/>
      <c r="E50" s="13"/>
      <c r="F50" s="13"/>
      <c r="G50" s="13"/>
      <c r="H50" s="13"/>
      <c r="I50">
        <f t="shared" si="0"/>
        <v>0</v>
      </c>
    </row>
    <row r="51" spans="2:9" x14ac:dyDescent="0.25">
      <c r="B51" s="14" t="s">
        <v>18</v>
      </c>
      <c r="C51" s="13"/>
      <c r="D51" s="13"/>
      <c r="E51" s="13"/>
      <c r="F51" s="13"/>
      <c r="G51" s="13"/>
      <c r="H51" s="13"/>
      <c r="I51">
        <f t="shared" si="0"/>
        <v>0</v>
      </c>
    </row>
    <row r="52" spans="2:9" x14ac:dyDescent="0.25">
      <c r="B52" s="14"/>
      <c r="C52" s="19"/>
      <c r="D52" s="19"/>
      <c r="E52" s="19"/>
      <c r="F52" s="19"/>
      <c r="G52" s="19"/>
      <c r="H52" s="19"/>
      <c r="I52">
        <f t="shared" si="0"/>
        <v>0</v>
      </c>
    </row>
    <row r="53" spans="2:9" x14ac:dyDescent="0.25">
      <c r="B53" s="12" t="s">
        <v>41</v>
      </c>
      <c r="C53" s="13"/>
      <c r="D53" s="13"/>
      <c r="E53" s="13"/>
      <c r="F53" s="13"/>
      <c r="G53" s="13"/>
      <c r="H53" s="13"/>
      <c r="I53">
        <f t="shared" si="0"/>
        <v>0</v>
      </c>
    </row>
    <row r="54" spans="2:9" x14ac:dyDescent="0.25">
      <c r="B54" s="14" t="s">
        <v>21</v>
      </c>
      <c r="C54" s="13"/>
      <c r="D54" s="13"/>
      <c r="E54" s="13"/>
      <c r="F54" s="13"/>
      <c r="G54" s="13"/>
      <c r="H54" s="13"/>
      <c r="I54">
        <f t="shared" si="0"/>
        <v>0</v>
      </c>
    </row>
    <row r="55" spans="2:9" x14ac:dyDescent="0.25">
      <c r="B55" s="14" t="s">
        <v>20</v>
      </c>
      <c r="C55" s="13"/>
      <c r="D55" s="13"/>
      <c r="E55" s="13"/>
      <c r="F55" s="13"/>
      <c r="G55" s="13"/>
      <c r="H55" s="13"/>
      <c r="I55">
        <f t="shared" si="0"/>
        <v>0</v>
      </c>
    </row>
    <row r="56" spans="2:9" x14ac:dyDescent="0.25">
      <c r="B56" s="14" t="s">
        <v>22</v>
      </c>
      <c r="C56" s="13"/>
      <c r="D56" s="13"/>
      <c r="E56" s="13"/>
      <c r="F56" s="13"/>
      <c r="G56" s="13"/>
      <c r="H56" s="13"/>
      <c r="I56">
        <f t="shared" si="0"/>
        <v>0</v>
      </c>
    </row>
    <row r="57" spans="2:9" x14ac:dyDescent="0.25">
      <c r="B57" s="14"/>
      <c r="C57" s="18">
        <f>[1]Sheet1!BD42</f>
        <v>16125</v>
      </c>
      <c r="D57" s="18">
        <f>[1]Sheet1!BE42</f>
        <v>17922</v>
      </c>
      <c r="E57" s="18">
        <f>[1]Sheet1!BF42</f>
        <v>18359</v>
      </c>
      <c r="F57" s="18">
        <f>[1]Sheet1!BG42</f>
        <v>17187</v>
      </c>
      <c r="G57" s="18">
        <f>[1]Sheet1!BH42</f>
        <v>17080</v>
      </c>
      <c r="H57" s="18">
        <f>[1]Sheet1!BI42</f>
        <v>17424</v>
      </c>
      <c r="I57">
        <f t="shared" si="0"/>
        <v>17349.5</v>
      </c>
    </row>
    <row r="58" spans="2:9" x14ac:dyDescent="0.25">
      <c r="B58" s="12" t="s">
        <v>43</v>
      </c>
      <c r="C58" s="13"/>
      <c r="D58" s="13"/>
      <c r="E58" s="13"/>
      <c r="F58" s="13"/>
      <c r="G58" s="13"/>
      <c r="H58" s="13"/>
      <c r="I58">
        <f t="shared" si="0"/>
        <v>0</v>
      </c>
    </row>
    <row r="59" spans="2:9" x14ac:dyDescent="0.25">
      <c r="B59" s="14" t="s">
        <v>21</v>
      </c>
      <c r="C59" s="13"/>
      <c r="D59" s="13"/>
      <c r="E59" s="13"/>
      <c r="F59" s="13"/>
      <c r="G59" s="13"/>
      <c r="H59" s="13"/>
      <c r="I59">
        <f t="shared" si="0"/>
        <v>0</v>
      </c>
    </row>
    <row r="60" spans="2:9" x14ac:dyDescent="0.25">
      <c r="B60" s="14" t="s">
        <v>20</v>
      </c>
      <c r="C60" s="13"/>
      <c r="D60" s="13"/>
      <c r="E60" s="13"/>
      <c r="F60" s="13"/>
      <c r="G60" s="13"/>
      <c r="H60" s="13"/>
      <c r="I60">
        <f t="shared" si="0"/>
        <v>0</v>
      </c>
    </row>
    <row r="61" spans="2:9" x14ac:dyDescent="0.25">
      <c r="B61" s="14" t="s">
        <v>22</v>
      </c>
      <c r="C61" s="13"/>
      <c r="D61" s="13"/>
      <c r="E61" s="13"/>
      <c r="F61" s="13"/>
      <c r="G61" s="13"/>
      <c r="H61" s="13"/>
      <c r="I61">
        <f t="shared" si="0"/>
        <v>0</v>
      </c>
    </row>
    <row r="62" spans="2:9" x14ac:dyDescent="0.25">
      <c r="B62" s="14"/>
      <c r="C62" s="19">
        <f>[1]Sheet1!BD43</f>
        <v>451</v>
      </c>
      <c r="D62" s="19">
        <f>[1]Sheet1!BE43</f>
        <v>481</v>
      </c>
      <c r="E62" s="19">
        <f>[1]Sheet1!BF43</f>
        <v>493</v>
      </c>
      <c r="F62" s="19">
        <f>[1]Sheet1!BG43</f>
        <v>485</v>
      </c>
      <c r="G62" s="19">
        <f>[1]Sheet1!BH43</f>
        <v>468</v>
      </c>
      <c r="H62" s="19">
        <f>[1]Sheet1!BI43</f>
        <v>523</v>
      </c>
      <c r="I62">
        <f t="shared" si="0"/>
        <v>483.5</v>
      </c>
    </row>
    <row r="63" spans="2:9" x14ac:dyDescent="0.25">
      <c r="B63" s="15" t="s">
        <v>94</v>
      </c>
      <c r="C63" s="16"/>
      <c r="D63" s="16"/>
      <c r="E63" s="16"/>
      <c r="F63" s="16"/>
      <c r="G63" s="16"/>
      <c r="H63" s="16"/>
      <c r="I63">
        <f t="shared" si="0"/>
        <v>0</v>
      </c>
    </row>
    <row r="64" spans="2:9" x14ac:dyDescent="0.25">
      <c r="B64" s="12" t="s">
        <v>95</v>
      </c>
      <c r="C64" s="13"/>
      <c r="D64" s="13"/>
      <c r="E64" s="13"/>
      <c r="F64" s="13"/>
      <c r="G64" s="13"/>
      <c r="H64" s="13"/>
      <c r="I64">
        <f t="shared" si="0"/>
        <v>0</v>
      </c>
    </row>
    <row r="65" spans="2:9" x14ac:dyDescent="0.25">
      <c r="B65" s="12" t="s">
        <v>45</v>
      </c>
      <c r="C65" s="13"/>
      <c r="D65" s="13"/>
      <c r="E65" s="13"/>
      <c r="F65" s="13"/>
      <c r="G65" s="13"/>
      <c r="H65" s="13"/>
      <c r="I65">
        <f t="shared" si="0"/>
        <v>0</v>
      </c>
    </row>
    <row r="66" spans="2:9" x14ac:dyDescent="0.25">
      <c r="B66" s="14" t="s">
        <v>17</v>
      </c>
      <c r="C66" s="13"/>
      <c r="D66" s="13"/>
      <c r="E66" s="13"/>
      <c r="F66" s="13"/>
      <c r="G66" s="13"/>
      <c r="H66" s="13"/>
      <c r="I66">
        <f t="shared" si="0"/>
        <v>0</v>
      </c>
    </row>
    <row r="67" spans="2:9" x14ac:dyDescent="0.25">
      <c r="B67" s="14" t="s">
        <v>18</v>
      </c>
      <c r="C67" s="13"/>
      <c r="D67" s="13"/>
      <c r="E67" s="13"/>
      <c r="F67" s="13"/>
      <c r="G67" s="13"/>
      <c r="H67" s="13"/>
      <c r="I67">
        <f t="shared" si="0"/>
        <v>0</v>
      </c>
    </row>
    <row r="68" spans="2:9" x14ac:dyDescent="0.25">
      <c r="B68" s="14"/>
      <c r="C68" s="16"/>
      <c r="D68" s="16"/>
      <c r="E68" s="16"/>
      <c r="F68" s="16"/>
      <c r="G68" s="16"/>
      <c r="H68" s="16"/>
      <c r="I68">
        <f t="shared" si="0"/>
        <v>0</v>
      </c>
    </row>
    <row r="69" spans="2:9" x14ac:dyDescent="0.25">
      <c r="B69" s="12" t="s">
        <v>49</v>
      </c>
      <c r="C69" s="13"/>
      <c r="D69" s="13"/>
      <c r="E69" s="13"/>
      <c r="F69" s="13"/>
      <c r="G69" s="13"/>
      <c r="H69" s="13"/>
      <c r="I69">
        <f t="shared" si="0"/>
        <v>0</v>
      </c>
    </row>
    <row r="70" spans="2:9" x14ac:dyDescent="0.25">
      <c r="B70" s="14" t="s">
        <v>21</v>
      </c>
      <c r="C70" s="13"/>
      <c r="D70" s="13"/>
      <c r="E70" s="13"/>
      <c r="F70" s="13"/>
      <c r="G70" s="13"/>
      <c r="H70" s="13"/>
      <c r="I70">
        <f t="shared" ref="I70:I98" si="1">SUM(C70:H70)/6</f>
        <v>0</v>
      </c>
    </row>
    <row r="71" spans="2:9" x14ac:dyDescent="0.25">
      <c r="B71" s="14" t="s">
        <v>20</v>
      </c>
      <c r="C71" s="13"/>
      <c r="D71" s="13"/>
      <c r="E71" s="13"/>
      <c r="F71" s="13"/>
      <c r="G71" s="13"/>
      <c r="H71" s="13"/>
      <c r="I71">
        <f t="shared" si="1"/>
        <v>0</v>
      </c>
    </row>
    <row r="72" spans="2:9" x14ac:dyDescent="0.25">
      <c r="B72" s="14" t="s">
        <v>22</v>
      </c>
      <c r="C72" s="13"/>
      <c r="D72" s="13"/>
      <c r="E72" s="13"/>
      <c r="F72" s="13"/>
      <c r="G72" s="13"/>
      <c r="H72" s="13"/>
      <c r="I72">
        <f t="shared" si="1"/>
        <v>0</v>
      </c>
    </row>
    <row r="73" spans="2:9" x14ac:dyDescent="0.25">
      <c r="B73" s="14"/>
      <c r="C73" s="18">
        <f>[1]Sheet1!BD44</f>
        <v>66679</v>
      </c>
      <c r="D73" s="18">
        <f>[1]Sheet1!BE44</f>
        <v>70559</v>
      </c>
      <c r="E73" s="18">
        <f>[1]Sheet1!BF44</f>
        <v>70426</v>
      </c>
      <c r="F73" s="18">
        <f>[1]Sheet1!BG44</f>
        <v>69773</v>
      </c>
      <c r="G73" s="18">
        <f>[1]Sheet1!BH44</f>
        <v>67951</v>
      </c>
      <c r="H73" s="18">
        <f>[1]Sheet1!BI44</f>
        <v>68910</v>
      </c>
      <c r="I73">
        <f t="shared" si="1"/>
        <v>69049.666666666672</v>
      </c>
    </row>
    <row r="74" spans="2:9" x14ac:dyDescent="0.25">
      <c r="B74" s="12" t="s">
        <v>51</v>
      </c>
      <c r="C74" s="13"/>
      <c r="D74" s="13"/>
      <c r="E74" s="13"/>
      <c r="F74" s="13"/>
      <c r="G74" s="13"/>
      <c r="H74" s="13"/>
      <c r="I74">
        <f t="shared" si="1"/>
        <v>0</v>
      </c>
    </row>
    <row r="75" spans="2:9" x14ac:dyDescent="0.25">
      <c r="B75" s="14" t="s">
        <v>21</v>
      </c>
      <c r="C75" s="13"/>
      <c r="D75" s="13"/>
      <c r="E75" s="13"/>
      <c r="F75" s="13"/>
      <c r="G75" s="13"/>
      <c r="H75" s="13"/>
      <c r="I75">
        <f t="shared" si="1"/>
        <v>0</v>
      </c>
    </row>
    <row r="76" spans="2:9" x14ac:dyDescent="0.25">
      <c r="B76" s="14" t="s">
        <v>20</v>
      </c>
      <c r="C76" s="13"/>
      <c r="D76" s="13"/>
      <c r="E76" s="13"/>
      <c r="F76" s="13"/>
      <c r="G76" s="13"/>
      <c r="H76" s="13"/>
      <c r="I76">
        <f t="shared" si="1"/>
        <v>0</v>
      </c>
    </row>
    <row r="77" spans="2:9" x14ac:dyDescent="0.25">
      <c r="B77" s="14" t="s">
        <v>22</v>
      </c>
      <c r="C77" s="13"/>
      <c r="D77" s="13"/>
      <c r="E77" s="13"/>
      <c r="F77" s="13"/>
      <c r="G77" s="13"/>
      <c r="H77" s="13"/>
      <c r="I77">
        <f t="shared" si="1"/>
        <v>0</v>
      </c>
    </row>
    <row r="78" spans="2:9" x14ac:dyDescent="0.25">
      <c r="B78" s="14"/>
      <c r="C78" s="18">
        <f>[1]Sheet1!BD45</f>
        <v>11429</v>
      </c>
      <c r="D78" s="18">
        <f>[1]Sheet1!BE45</f>
        <v>11621</v>
      </c>
      <c r="E78" s="18">
        <f>[1]Sheet1!BF45</f>
        <v>11577</v>
      </c>
      <c r="F78" s="18">
        <f>[1]Sheet1!BG45</f>
        <v>11429</v>
      </c>
      <c r="G78" s="18">
        <f>[1]Sheet1!BH45</f>
        <v>10896</v>
      </c>
      <c r="H78" s="18">
        <f>[1]Sheet1!BI45</f>
        <v>10864</v>
      </c>
      <c r="I78">
        <f t="shared" si="1"/>
        <v>11302.666666666666</v>
      </c>
    </row>
    <row r="79" spans="2:9" x14ac:dyDescent="0.25">
      <c r="B79" s="15" t="s">
        <v>96</v>
      </c>
      <c r="C79" s="16"/>
      <c r="D79" s="16"/>
      <c r="E79" s="16"/>
      <c r="F79" s="16"/>
      <c r="G79" s="16"/>
      <c r="H79" s="16"/>
      <c r="I79">
        <f t="shared" si="1"/>
        <v>0</v>
      </c>
    </row>
    <row r="80" spans="2:9" x14ac:dyDescent="0.25">
      <c r="B80" s="12" t="s">
        <v>97</v>
      </c>
      <c r="C80" s="13"/>
      <c r="D80" s="13"/>
      <c r="E80" s="13"/>
      <c r="F80" s="13"/>
      <c r="G80" s="13"/>
      <c r="H80" s="13"/>
      <c r="I80">
        <f t="shared" si="1"/>
        <v>0</v>
      </c>
    </row>
    <row r="81" spans="2:9" x14ac:dyDescent="0.25">
      <c r="B81" s="12" t="s">
        <v>54</v>
      </c>
      <c r="C81" s="13"/>
      <c r="D81" s="13"/>
      <c r="E81" s="13"/>
      <c r="F81" s="13"/>
      <c r="G81" s="13"/>
      <c r="H81" s="13"/>
      <c r="I81">
        <f t="shared" si="1"/>
        <v>0</v>
      </c>
    </row>
    <row r="82" spans="2:9" x14ac:dyDescent="0.25">
      <c r="B82" s="14" t="s">
        <v>17</v>
      </c>
      <c r="C82" s="13"/>
      <c r="D82" s="13"/>
      <c r="E82" s="13"/>
      <c r="F82" s="13"/>
      <c r="G82" s="13"/>
      <c r="H82" s="13"/>
      <c r="I82">
        <f t="shared" si="1"/>
        <v>0</v>
      </c>
    </row>
    <row r="83" spans="2:9" x14ac:dyDescent="0.25">
      <c r="B83" s="14" t="s">
        <v>18</v>
      </c>
      <c r="C83" s="13"/>
      <c r="D83" s="13"/>
      <c r="E83" s="13"/>
      <c r="F83" s="13"/>
      <c r="G83" s="13"/>
      <c r="H83" s="13"/>
      <c r="I83">
        <f t="shared" si="1"/>
        <v>0</v>
      </c>
    </row>
    <row r="84" spans="2:9" x14ac:dyDescent="0.25">
      <c r="B84" s="14"/>
      <c r="C84" s="19"/>
      <c r="D84" s="19"/>
      <c r="E84" s="19"/>
      <c r="F84" s="19"/>
      <c r="G84" s="19"/>
      <c r="H84" s="19"/>
      <c r="I84">
        <f t="shared" si="1"/>
        <v>0</v>
      </c>
    </row>
    <row r="85" spans="2:9" x14ac:dyDescent="0.25">
      <c r="B85" s="12" t="s">
        <v>56</v>
      </c>
      <c r="C85" s="13"/>
      <c r="D85" s="13"/>
      <c r="E85" s="13"/>
      <c r="F85" s="13"/>
      <c r="G85" s="13"/>
      <c r="H85" s="13"/>
      <c r="I85">
        <f t="shared" si="1"/>
        <v>0</v>
      </c>
    </row>
    <row r="86" spans="2:9" x14ac:dyDescent="0.25">
      <c r="B86" s="14" t="s">
        <v>21</v>
      </c>
      <c r="C86" s="13"/>
      <c r="D86" s="13"/>
      <c r="E86" s="13"/>
      <c r="F86" s="13"/>
      <c r="G86" s="13"/>
      <c r="H86" s="13"/>
      <c r="I86">
        <f t="shared" si="1"/>
        <v>0</v>
      </c>
    </row>
    <row r="87" spans="2:9" x14ac:dyDescent="0.25">
      <c r="B87" s="14" t="s">
        <v>20</v>
      </c>
      <c r="C87" s="13"/>
      <c r="D87" s="13"/>
      <c r="E87" s="13"/>
      <c r="F87" s="13"/>
      <c r="G87" s="13"/>
      <c r="H87" s="13"/>
      <c r="I87">
        <f t="shared" si="1"/>
        <v>0</v>
      </c>
    </row>
    <row r="88" spans="2:9" x14ac:dyDescent="0.25">
      <c r="B88" s="14" t="s">
        <v>22</v>
      </c>
      <c r="C88" s="13"/>
      <c r="D88" s="13"/>
      <c r="E88" s="13"/>
      <c r="F88" s="13"/>
      <c r="G88" s="13"/>
      <c r="H88" s="13"/>
      <c r="I88">
        <f t="shared" si="1"/>
        <v>0</v>
      </c>
    </row>
    <row r="89" spans="2:9" x14ac:dyDescent="0.25">
      <c r="B89" s="14"/>
      <c r="C89" s="18">
        <f>[1]Sheet1!BD46</f>
        <v>15673</v>
      </c>
      <c r="D89" s="18">
        <f>[1]Sheet1!BE46</f>
        <v>16271</v>
      </c>
      <c r="E89" s="18">
        <f>[1]Sheet1!BF46</f>
        <v>17409</v>
      </c>
      <c r="F89" s="18">
        <f>[1]Sheet1!BG46</f>
        <v>16993</v>
      </c>
      <c r="G89" s="18">
        <f>[1]Sheet1!BH46</f>
        <v>15873</v>
      </c>
      <c r="H89" s="18">
        <f>[1]Sheet1!BI46</f>
        <v>15499</v>
      </c>
      <c r="I89">
        <f t="shared" si="1"/>
        <v>16286.333333333334</v>
      </c>
    </row>
    <row r="90" spans="2:9" x14ac:dyDescent="0.25">
      <c r="B90" s="12" t="s">
        <v>68</v>
      </c>
      <c r="C90" s="20"/>
      <c r="D90" s="13"/>
      <c r="E90" s="13"/>
      <c r="F90" s="13"/>
      <c r="G90" s="13"/>
      <c r="H90" s="13"/>
      <c r="I90">
        <f t="shared" si="1"/>
        <v>0</v>
      </c>
    </row>
    <row r="91" spans="2:9" x14ac:dyDescent="0.25">
      <c r="B91" s="14" t="s">
        <v>21</v>
      </c>
      <c r="C91" s="13"/>
      <c r="D91" s="13"/>
      <c r="E91" s="13"/>
      <c r="F91" s="13"/>
      <c r="G91" s="13"/>
      <c r="H91" s="13"/>
      <c r="I91">
        <f t="shared" si="1"/>
        <v>0</v>
      </c>
    </row>
    <row r="92" spans="2:9" x14ac:dyDescent="0.25">
      <c r="B92" s="14" t="s">
        <v>20</v>
      </c>
      <c r="C92" s="13"/>
      <c r="D92" s="13"/>
      <c r="E92" s="13"/>
      <c r="F92" s="13"/>
      <c r="G92" s="13"/>
      <c r="H92" s="13"/>
      <c r="I92">
        <f t="shared" si="1"/>
        <v>0</v>
      </c>
    </row>
    <row r="93" spans="2:9" x14ac:dyDescent="0.25">
      <c r="B93" s="14" t="s">
        <v>22</v>
      </c>
      <c r="C93" s="13"/>
      <c r="D93" s="13"/>
      <c r="E93" s="13"/>
      <c r="F93" s="13"/>
      <c r="G93" s="13"/>
      <c r="H93" s="13"/>
      <c r="I93">
        <f t="shared" si="1"/>
        <v>0</v>
      </c>
    </row>
    <row r="94" spans="2:9" x14ac:dyDescent="0.25">
      <c r="B94" s="14"/>
      <c r="C94" s="19">
        <f>[1]Sheet1!BD47</f>
        <v>0</v>
      </c>
      <c r="D94" s="19">
        <f>[1]Sheet1!BE47</f>
        <v>0</v>
      </c>
      <c r="E94" s="19">
        <f>[1]Sheet1!BF47</f>
        <v>0</v>
      </c>
      <c r="F94" s="19">
        <f>[1]Sheet1!BG47</f>
        <v>0</v>
      </c>
      <c r="G94" s="19">
        <f>[1]Sheet1!BH47</f>
        <v>0</v>
      </c>
      <c r="H94" s="19">
        <f>[1]Sheet1!BI47</f>
        <v>0</v>
      </c>
      <c r="I94">
        <f t="shared" si="1"/>
        <v>0</v>
      </c>
    </row>
    <row r="95" spans="2:9" x14ac:dyDescent="0.25">
      <c r="B95" s="15" t="s">
        <v>98</v>
      </c>
      <c r="C95" s="16"/>
      <c r="D95" s="16"/>
      <c r="E95" s="16"/>
      <c r="F95" s="16"/>
      <c r="G95" s="16"/>
      <c r="H95" s="16"/>
      <c r="I95">
        <f t="shared" si="1"/>
        <v>0</v>
      </c>
    </row>
    <row r="96" spans="2:9" x14ac:dyDescent="0.25">
      <c r="B96" s="14"/>
      <c r="C96" s="13"/>
      <c r="D96" s="13"/>
      <c r="E96" s="13"/>
      <c r="F96" s="13"/>
      <c r="G96" s="13"/>
      <c r="H96" s="13"/>
      <c r="I96">
        <f t="shared" si="1"/>
        <v>0</v>
      </c>
    </row>
    <row r="97" spans="2:9" x14ac:dyDescent="0.25">
      <c r="B97" s="14"/>
      <c r="C97" s="13"/>
      <c r="D97" s="13"/>
      <c r="E97" s="13"/>
      <c r="F97" s="13"/>
      <c r="G97" s="13"/>
      <c r="H97" s="13"/>
      <c r="I97">
        <f t="shared" si="1"/>
        <v>0</v>
      </c>
    </row>
    <row r="98" spans="2:9" ht="30" x14ac:dyDescent="0.25">
      <c r="B98" s="21" t="s">
        <v>99</v>
      </c>
      <c r="C98" s="22">
        <f>C94+C89+C78+C73+C62+C57+C46+C41</f>
        <v>630315</v>
      </c>
      <c r="D98" s="22">
        <f t="shared" ref="D98:H98" si="2">D94+D89+D78+D73+D62+D57+D46+D41</f>
        <v>645069</v>
      </c>
      <c r="E98" s="22">
        <f t="shared" si="2"/>
        <v>635896</v>
      </c>
      <c r="F98" s="22">
        <f t="shared" si="2"/>
        <v>636989</v>
      </c>
      <c r="G98" s="22">
        <f t="shared" si="2"/>
        <v>614861</v>
      </c>
      <c r="H98" s="22">
        <f t="shared" si="2"/>
        <v>604359</v>
      </c>
      <c r="I98">
        <f t="shared" si="1"/>
        <v>627914.83333333337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B4671-8E03-4605-B958-028F4B076B69}">
  <dimension ref="A2:J65"/>
  <sheetViews>
    <sheetView workbookViewId="0">
      <pane xSplit="3" ySplit="3" topLeftCell="F53" activePane="bottomRight" state="frozen"/>
      <selection pane="topRight" activeCell="D1" sqref="D1"/>
      <selection pane="bottomLeft" activeCell="A4" sqref="A4"/>
      <selection pane="bottomRight" activeCell="J58" sqref="J58:J59"/>
    </sheetView>
  </sheetViews>
  <sheetFormatPr defaultRowHeight="15" x14ac:dyDescent="0.25"/>
  <cols>
    <col min="4" max="9" width="11.42578125" bestFit="1" customWidth="1"/>
    <col min="10" max="10" width="12.7109375" customWidth="1"/>
  </cols>
  <sheetData>
    <row r="2" spans="1:10" x14ac:dyDescent="0.25">
      <c r="D2" s="7" t="s">
        <v>60</v>
      </c>
    </row>
    <row r="3" spans="1:10" x14ac:dyDescent="0.25">
      <c r="A3" s="2" t="s">
        <v>0</v>
      </c>
      <c r="B3" s="2" t="s">
        <v>61</v>
      </c>
      <c r="C3" s="2" t="s">
        <v>2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4" t="s">
        <v>101</v>
      </c>
    </row>
    <row r="4" spans="1:10" x14ac:dyDescent="0.25">
      <c r="A4" s="1" t="s">
        <v>10</v>
      </c>
      <c r="B4" s="1" t="s">
        <v>11</v>
      </c>
      <c r="C4" s="1" t="s">
        <v>12</v>
      </c>
      <c r="D4" s="9">
        <v>181718.3617816848</v>
      </c>
      <c r="E4" s="9">
        <v>181873.12165329792</v>
      </c>
      <c r="F4" s="9">
        <v>182027.88152491103</v>
      </c>
      <c r="G4" s="9">
        <v>182182.64139652415</v>
      </c>
      <c r="H4" s="9">
        <v>182337.40126813727</v>
      </c>
      <c r="I4" s="9">
        <v>182492.16113975042</v>
      </c>
      <c r="J4">
        <f>ROUND(SUM(D4:I4)/6,0)</f>
        <v>182105</v>
      </c>
    </row>
    <row r="5" spans="1:10" x14ac:dyDescent="0.25">
      <c r="A5" s="1" t="s">
        <v>10</v>
      </c>
      <c r="B5" s="1" t="s">
        <v>11</v>
      </c>
      <c r="C5" s="1" t="s">
        <v>13</v>
      </c>
      <c r="D5" s="9">
        <v>396471.43410531431</v>
      </c>
      <c r="E5" s="9">
        <v>396809.08775593515</v>
      </c>
      <c r="F5" s="9">
        <v>397146.74140655581</v>
      </c>
      <c r="G5" s="9">
        <v>397484.39505717659</v>
      </c>
      <c r="H5" s="9">
        <v>397822.04870779731</v>
      </c>
      <c r="I5" s="9">
        <v>398159.70235841814</v>
      </c>
      <c r="J5">
        <f t="shared" ref="J5:J64" si="0">ROUND(SUM(D5:I5)/6,0)</f>
        <v>397316</v>
      </c>
    </row>
    <row r="6" spans="1:10" x14ac:dyDescent="0.25">
      <c r="A6" s="1" t="s">
        <v>10</v>
      </c>
      <c r="B6" s="1" t="s">
        <v>11</v>
      </c>
      <c r="C6" s="1" t="s">
        <v>14</v>
      </c>
      <c r="D6" s="9">
        <v>615751.37318700633</v>
      </c>
      <c r="E6" s="9">
        <v>616275.77590847993</v>
      </c>
      <c r="F6" s="9">
        <v>616800.1786299533</v>
      </c>
      <c r="G6" s="9">
        <v>617324.5813514269</v>
      </c>
      <c r="H6" s="9">
        <v>617848.98407290038</v>
      </c>
      <c r="I6" s="9">
        <v>618373.38679437398</v>
      </c>
      <c r="J6">
        <f t="shared" si="0"/>
        <v>617062</v>
      </c>
    </row>
    <row r="7" spans="1:10" x14ac:dyDescent="0.25">
      <c r="A7" s="1" t="s">
        <v>10</v>
      </c>
      <c r="B7" s="1" t="s">
        <v>11</v>
      </c>
      <c r="C7" s="1" t="s">
        <v>15</v>
      </c>
      <c r="D7" s="9">
        <v>490051.27840275055</v>
      </c>
      <c r="E7" s="9">
        <v>490468.62903361628</v>
      </c>
      <c r="F7" s="9">
        <v>490885.97966448183</v>
      </c>
      <c r="G7" s="9">
        <v>491303.33029534749</v>
      </c>
      <c r="H7" s="9">
        <v>491720.6809262131</v>
      </c>
      <c r="I7" s="9">
        <v>492138.03155707876</v>
      </c>
      <c r="J7">
        <f t="shared" si="0"/>
        <v>491095</v>
      </c>
    </row>
    <row r="8" spans="1:10" x14ac:dyDescent="0.25">
      <c r="A8" s="1" t="s">
        <v>10</v>
      </c>
      <c r="B8" s="1" t="s">
        <v>11</v>
      </c>
      <c r="C8" s="1" t="s">
        <v>62</v>
      </c>
      <c r="D8" s="9">
        <v>212858.95221500963</v>
      </c>
      <c r="E8" s="9">
        <v>213040.23287258059</v>
      </c>
      <c r="F8" s="9">
        <v>213221.51353015148</v>
      </c>
      <c r="G8" s="9">
        <v>213402.79418772244</v>
      </c>
      <c r="H8" s="9">
        <v>213584.07484529339</v>
      </c>
      <c r="I8" s="9">
        <v>213765.35550286435</v>
      </c>
      <c r="J8">
        <f t="shared" si="0"/>
        <v>213312</v>
      </c>
    </row>
    <row r="9" spans="1:10" x14ac:dyDescent="0.25">
      <c r="A9" s="1" t="s">
        <v>10</v>
      </c>
      <c r="B9" s="1" t="s">
        <v>11</v>
      </c>
      <c r="C9" s="1" t="s">
        <v>17</v>
      </c>
      <c r="D9" s="9">
        <v>136751.60342337794</v>
      </c>
      <c r="E9" s="9">
        <v>136868.06749657996</v>
      </c>
      <c r="F9" s="9">
        <v>136984.53156978195</v>
      </c>
      <c r="G9" s="9">
        <v>137100.99564298397</v>
      </c>
      <c r="H9" s="9">
        <v>137217.45971618596</v>
      </c>
      <c r="I9" s="9">
        <v>137333.92378938798</v>
      </c>
      <c r="J9">
        <f t="shared" si="0"/>
        <v>137043</v>
      </c>
    </row>
    <row r="10" spans="1:10" x14ac:dyDescent="0.25">
      <c r="A10" s="1" t="s">
        <v>10</v>
      </c>
      <c r="B10" s="1" t="s">
        <v>11</v>
      </c>
      <c r="C10" s="1" t="s">
        <v>18</v>
      </c>
      <c r="D10" s="9">
        <v>39785.013393452398</v>
      </c>
      <c r="E10" s="9">
        <v>39818.896175052061</v>
      </c>
      <c r="F10" s="9">
        <v>39852.778956651717</v>
      </c>
      <c r="G10" s="9">
        <v>39886.66173825138</v>
      </c>
      <c r="H10" s="9">
        <v>39920.544519851042</v>
      </c>
      <c r="I10" s="9">
        <v>39954.427301450705</v>
      </c>
      <c r="J10">
        <f t="shared" si="0"/>
        <v>39870</v>
      </c>
    </row>
    <row r="11" spans="1:10" x14ac:dyDescent="0.25">
      <c r="A11" s="1" t="s">
        <v>10</v>
      </c>
      <c r="B11" s="1" t="s">
        <v>11</v>
      </c>
      <c r="C11" s="1" t="s">
        <v>63</v>
      </c>
      <c r="D11" s="9">
        <v>77.871899638298785</v>
      </c>
      <c r="E11" s="9">
        <v>77.938218996849756</v>
      </c>
      <c r="F11" s="9">
        <v>78.004538355400697</v>
      </c>
      <c r="G11" s="9">
        <v>78.070857713951668</v>
      </c>
      <c r="H11" s="9">
        <v>78.137177072502624</v>
      </c>
      <c r="I11" s="9">
        <v>78.203496431053594</v>
      </c>
      <c r="J11">
        <f t="shared" si="0"/>
        <v>78</v>
      </c>
    </row>
    <row r="12" spans="1:10" x14ac:dyDescent="0.25">
      <c r="A12" s="1" t="s">
        <v>10</v>
      </c>
      <c r="B12" s="1" t="s">
        <v>11</v>
      </c>
      <c r="C12" s="1" t="s">
        <v>64</v>
      </c>
      <c r="D12" s="9">
        <v>1.0047955180363011</v>
      </c>
      <c r="E12" s="9">
        <v>1.0056512489808469</v>
      </c>
      <c r="F12" s="9">
        <v>1.0065069799253925</v>
      </c>
      <c r="G12" s="9">
        <v>1.0073627108699381</v>
      </c>
      <c r="H12" s="9">
        <v>1.0082184418144839</v>
      </c>
      <c r="I12" s="9">
        <v>1.0090741727590296</v>
      </c>
      <c r="J12">
        <f t="shared" si="0"/>
        <v>1</v>
      </c>
    </row>
    <row r="13" spans="1:10" s="6" customFormat="1" x14ac:dyDescent="0.25">
      <c r="A13" s="4" t="s">
        <v>10</v>
      </c>
      <c r="B13" s="4" t="s">
        <v>65</v>
      </c>
      <c r="C13" s="4"/>
      <c r="D13" s="8">
        <v>2073466.8932037523</v>
      </c>
      <c r="E13" s="8">
        <v>2075232.7547657876</v>
      </c>
      <c r="F13" s="8">
        <v>2076998.6163278224</v>
      </c>
      <c r="G13" s="8">
        <v>2078764.4778898577</v>
      </c>
      <c r="H13" s="8">
        <v>2080530.3394518928</v>
      </c>
      <c r="I13" s="8">
        <v>2082296.201013928</v>
      </c>
      <c r="J13">
        <f t="shared" si="0"/>
        <v>2077882</v>
      </c>
    </row>
    <row r="14" spans="1:10" x14ac:dyDescent="0.25">
      <c r="A14" s="1" t="s">
        <v>10</v>
      </c>
      <c r="B14" s="1" t="s">
        <v>24</v>
      </c>
      <c r="C14" s="1" t="s">
        <v>12</v>
      </c>
      <c r="D14" s="9">
        <v>1402.6453297900209</v>
      </c>
      <c r="E14" s="9">
        <v>1403.839888276179</v>
      </c>
      <c r="F14" s="9">
        <v>1405.034446762337</v>
      </c>
      <c r="G14" s="9">
        <v>1406.229005248495</v>
      </c>
      <c r="H14" s="9">
        <v>1407.423563734653</v>
      </c>
      <c r="I14" s="9">
        <v>1408.6181222208118</v>
      </c>
      <c r="J14">
        <f t="shared" si="0"/>
        <v>1406</v>
      </c>
    </row>
    <row r="15" spans="1:10" x14ac:dyDescent="0.25">
      <c r="A15" s="1" t="s">
        <v>10</v>
      </c>
      <c r="B15" s="1" t="s">
        <v>24</v>
      </c>
      <c r="C15" s="1" t="s">
        <v>13</v>
      </c>
      <c r="D15" s="9">
        <v>3877.2759546635393</v>
      </c>
      <c r="E15" s="9">
        <v>3880.578024542825</v>
      </c>
      <c r="F15" s="9">
        <v>3883.8800944221098</v>
      </c>
      <c r="G15" s="9">
        <v>3887.1821643013955</v>
      </c>
      <c r="H15" s="9">
        <v>3890.4842341806807</v>
      </c>
      <c r="I15" s="9">
        <v>3893.7863040599677</v>
      </c>
      <c r="J15">
        <f t="shared" si="0"/>
        <v>3886</v>
      </c>
    </row>
    <row r="16" spans="1:10" x14ac:dyDescent="0.25">
      <c r="A16" s="1" t="s">
        <v>10</v>
      </c>
      <c r="B16" s="1" t="s">
        <v>24</v>
      </c>
      <c r="C16" s="1" t="s">
        <v>14</v>
      </c>
      <c r="D16" s="9">
        <v>2095.2012133798999</v>
      </c>
      <c r="E16" s="9">
        <v>2096.9855849073952</v>
      </c>
      <c r="F16" s="9">
        <v>2098.7699564348904</v>
      </c>
      <c r="G16" s="9">
        <v>2100.5543279623857</v>
      </c>
      <c r="H16" s="9">
        <v>2102.338699489881</v>
      </c>
      <c r="I16" s="9">
        <v>2104.1230710173772</v>
      </c>
      <c r="J16">
        <f t="shared" si="0"/>
        <v>2100</v>
      </c>
    </row>
    <row r="17" spans="1:10" x14ac:dyDescent="0.25">
      <c r="A17" s="1" t="s">
        <v>10</v>
      </c>
      <c r="B17" s="1" t="s">
        <v>24</v>
      </c>
      <c r="C17" s="1" t="s">
        <v>15</v>
      </c>
      <c r="D17" s="9">
        <v>1651.4354308453758</v>
      </c>
      <c r="E17" s="9">
        <v>1652.8418706390719</v>
      </c>
      <c r="F17" s="9">
        <v>1654.2483104327675</v>
      </c>
      <c r="G17" s="9">
        <v>1655.6547502264636</v>
      </c>
      <c r="H17" s="9">
        <v>1657.0611900201595</v>
      </c>
      <c r="I17" s="9">
        <v>1658.4676298138561</v>
      </c>
      <c r="J17">
        <f t="shared" si="0"/>
        <v>1655</v>
      </c>
    </row>
    <row r="18" spans="1:10" x14ac:dyDescent="0.25">
      <c r="A18" s="1" t="s">
        <v>10</v>
      </c>
      <c r="B18" s="1" t="s">
        <v>24</v>
      </c>
      <c r="C18" s="1" t="s">
        <v>16</v>
      </c>
      <c r="D18" s="9">
        <v>1321.7607415654447</v>
      </c>
      <c r="E18" s="9">
        <v>1322.886414946287</v>
      </c>
      <c r="F18" s="9">
        <v>1324.0120883271295</v>
      </c>
      <c r="G18" s="9">
        <v>1325.1377617079718</v>
      </c>
      <c r="H18" s="9">
        <v>1326.2634350888143</v>
      </c>
      <c r="I18" s="9">
        <v>1327.3891084696572</v>
      </c>
      <c r="J18">
        <f t="shared" si="0"/>
        <v>1325</v>
      </c>
    </row>
    <row r="19" spans="1:10" x14ac:dyDescent="0.25">
      <c r="A19" s="1" t="s">
        <v>10</v>
      </c>
      <c r="B19" s="1" t="s">
        <v>24</v>
      </c>
      <c r="C19" s="1" t="s">
        <v>17</v>
      </c>
      <c r="D19" s="9">
        <v>1853.9848602532745</v>
      </c>
      <c r="E19" s="9">
        <v>1855.5638006318488</v>
      </c>
      <c r="F19" s="9">
        <v>1857.1427410104229</v>
      </c>
      <c r="G19" s="9">
        <v>1858.7216813889972</v>
      </c>
      <c r="H19" s="9">
        <v>1860.3006217675716</v>
      </c>
      <c r="I19" s="9">
        <v>1861.8795621461466</v>
      </c>
      <c r="J19">
        <f t="shared" si="0"/>
        <v>1858</v>
      </c>
    </row>
    <row r="20" spans="1:10" x14ac:dyDescent="0.25">
      <c r="A20" s="1" t="s">
        <v>10</v>
      </c>
      <c r="B20" s="1" t="s">
        <v>24</v>
      </c>
      <c r="C20" s="1" t="s">
        <v>18</v>
      </c>
      <c r="D20" s="9">
        <v>2501.7906639506086</v>
      </c>
      <c r="E20" s="9">
        <v>2503.9213061056435</v>
      </c>
      <c r="F20" s="9">
        <v>2506.0519482606778</v>
      </c>
      <c r="G20" s="9">
        <v>2508.1825904157126</v>
      </c>
      <c r="H20" s="9">
        <v>2510.3132325707475</v>
      </c>
      <c r="I20" s="9">
        <v>2512.4438747257832</v>
      </c>
      <c r="J20">
        <f t="shared" si="0"/>
        <v>2507</v>
      </c>
    </row>
    <row r="21" spans="1:10" x14ac:dyDescent="0.25">
      <c r="A21" s="1" t="s">
        <v>10</v>
      </c>
      <c r="B21" s="1" t="s">
        <v>24</v>
      </c>
      <c r="C21" s="1" t="s">
        <v>64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>
        <f t="shared" si="0"/>
        <v>0</v>
      </c>
    </row>
    <row r="22" spans="1:10" s="6" customFormat="1" x14ac:dyDescent="0.25">
      <c r="A22" s="4" t="s">
        <v>10</v>
      </c>
      <c r="B22" s="4" t="s">
        <v>66</v>
      </c>
      <c r="C22" s="4"/>
      <c r="D22" s="8">
        <v>14704.094194448164</v>
      </c>
      <c r="E22" s="8">
        <v>14716.61689004925</v>
      </c>
      <c r="F22" s="8">
        <v>14729.139585650335</v>
      </c>
      <c r="G22" s="8">
        <v>14741.662281251422</v>
      </c>
      <c r="H22" s="8">
        <v>14754.184976852508</v>
      </c>
      <c r="I22" s="8">
        <v>14766.7076724536</v>
      </c>
      <c r="J22">
        <f t="shared" si="0"/>
        <v>14735</v>
      </c>
    </row>
    <row r="23" spans="1:10" x14ac:dyDescent="0.25">
      <c r="A23" s="1" t="s">
        <v>10</v>
      </c>
      <c r="B23" s="1" t="s">
        <v>26</v>
      </c>
      <c r="C23" s="1" t="s">
        <v>12</v>
      </c>
      <c r="D23" s="9">
        <v>2578.3737769715735</v>
      </c>
      <c r="E23" s="9">
        <v>2580.5696408940871</v>
      </c>
      <c r="F23" s="9">
        <v>2582.7655048166012</v>
      </c>
      <c r="G23" s="9">
        <v>2584.9613687391152</v>
      </c>
      <c r="H23" s="9">
        <v>2587.1572326616297</v>
      </c>
      <c r="I23" s="9">
        <v>2589.3530965841437</v>
      </c>
      <c r="J23">
        <f t="shared" si="0"/>
        <v>2584</v>
      </c>
    </row>
    <row r="24" spans="1:10" x14ac:dyDescent="0.25">
      <c r="A24" s="1" t="s">
        <v>10</v>
      </c>
      <c r="B24" s="1" t="s">
        <v>26</v>
      </c>
      <c r="C24" s="1" t="s">
        <v>30</v>
      </c>
      <c r="D24" s="9">
        <v>6682.8749396978146</v>
      </c>
      <c r="E24" s="9">
        <v>6688.5663891338199</v>
      </c>
      <c r="F24" s="9">
        <v>6694.2578385698243</v>
      </c>
      <c r="G24" s="9">
        <v>6699.9492880058297</v>
      </c>
      <c r="H24" s="9">
        <v>6705.6407374418359</v>
      </c>
      <c r="I24" s="9">
        <v>6711.3321868778412</v>
      </c>
      <c r="J24">
        <f t="shared" si="0"/>
        <v>6697</v>
      </c>
    </row>
    <row r="25" spans="1:10" x14ac:dyDescent="0.25">
      <c r="A25" s="1" t="s">
        <v>10</v>
      </c>
      <c r="B25" s="1" t="s">
        <v>26</v>
      </c>
      <c r="C25" s="1" t="s">
        <v>31</v>
      </c>
      <c r="D25" s="9">
        <v>4080.4031938417538</v>
      </c>
      <c r="E25" s="9">
        <v>4083.8782563957921</v>
      </c>
      <c r="F25" s="9">
        <v>4087.3533189498298</v>
      </c>
      <c r="G25" s="9">
        <v>4090.8283815038685</v>
      </c>
      <c r="H25" s="9">
        <v>4094.3034440579072</v>
      </c>
      <c r="I25" s="9">
        <v>4097.778506611945</v>
      </c>
      <c r="J25">
        <f t="shared" si="0"/>
        <v>4089</v>
      </c>
    </row>
    <row r="26" spans="1:10" x14ac:dyDescent="0.25">
      <c r="A26" s="1" t="s">
        <v>10</v>
      </c>
      <c r="B26" s="1" t="s">
        <v>26</v>
      </c>
      <c r="C26" s="1" t="s">
        <v>67</v>
      </c>
      <c r="D26" s="9">
        <v>548.74017424180101</v>
      </c>
      <c r="E26" s="9">
        <v>549.20750708633022</v>
      </c>
      <c r="F26" s="9">
        <v>549.67483993085932</v>
      </c>
      <c r="G26" s="9">
        <v>550.14217277538853</v>
      </c>
      <c r="H26" s="9">
        <v>550.60950561991785</v>
      </c>
      <c r="I26" s="9">
        <v>551.07683846444706</v>
      </c>
      <c r="J26">
        <f t="shared" si="0"/>
        <v>550</v>
      </c>
    </row>
    <row r="27" spans="1:10" s="6" customFormat="1" x14ac:dyDescent="0.25">
      <c r="A27" s="4" t="s">
        <v>10</v>
      </c>
      <c r="B27" s="4" t="s">
        <v>32</v>
      </c>
      <c r="C27" s="4"/>
      <c r="D27" s="8">
        <v>13890.392084752943</v>
      </c>
      <c r="E27" s="8">
        <v>13902.221793510029</v>
      </c>
      <c r="F27" s="8">
        <v>13914.051502267113</v>
      </c>
      <c r="G27" s="8">
        <v>13925.881211024202</v>
      </c>
      <c r="H27" s="8">
        <v>13937.71091978129</v>
      </c>
      <c r="I27" s="8">
        <v>13949.540628538376</v>
      </c>
      <c r="J27">
        <f t="shared" si="0"/>
        <v>13920</v>
      </c>
    </row>
    <row r="28" spans="1:10" x14ac:dyDescent="0.25">
      <c r="A28" s="1" t="s">
        <v>10</v>
      </c>
      <c r="B28" s="1" t="s">
        <v>33</v>
      </c>
      <c r="C28" s="1" t="s">
        <v>12</v>
      </c>
      <c r="D28" s="9">
        <v>67.808539613675336</v>
      </c>
      <c r="E28" s="9">
        <v>67.866288543293649</v>
      </c>
      <c r="F28" s="9">
        <v>67.924037472911962</v>
      </c>
      <c r="G28" s="9">
        <v>67.981786402530275</v>
      </c>
      <c r="H28" s="9">
        <v>68.039535332148589</v>
      </c>
      <c r="I28" s="9">
        <v>68.097284261766902</v>
      </c>
      <c r="J28">
        <f t="shared" si="0"/>
        <v>68</v>
      </c>
    </row>
    <row r="29" spans="1:10" x14ac:dyDescent="0.25">
      <c r="A29" s="1" t="s">
        <v>10</v>
      </c>
      <c r="B29" s="1" t="s">
        <v>33</v>
      </c>
      <c r="C29" s="1" t="s">
        <v>64</v>
      </c>
      <c r="D29" s="9">
        <v>1930.7889742203454</v>
      </c>
      <c r="E29" s="9">
        <v>1932.4333245811602</v>
      </c>
      <c r="F29" s="9">
        <v>1934.0776749419747</v>
      </c>
      <c r="G29" s="9">
        <v>1935.7220253027895</v>
      </c>
      <c r="H29" s="9">
        <v>1937.3663756636042</v>
      </c>
      <c r="I29" s="9">
        <v>1939.010726024419</v>
      </c>
      <c r="J29">
        <f t="shared" si="0"/>
        <v>1935</v>
      </c>
    </row>
    <row r="30" spans="1:10" s="6" customFormat="1" x14ac:dyDescent="0.25">
      <c r="A30" s="4" t="s">
        <v>10</v>
      </c>
      <c r="B30" s="4" t="s">
        <v>34</v>
      </c>
      <c r="C30" s="4"/>
      <c r="D30" s="8">
        <v>1998.5975138340207</v>
      </c>
      <c r="E30" s="8">
        <v>2000.2996131244538</v>
      </c>
      <c r="F30" s="8">
        <v>2002.0017124148865</v>
      </c>
      <c r="G30" s="8">
        <v>2003.7038117053196</v>
      </c>
      <c r="H30" s="8">
        <v>2005.4059109957527</v>
      </c>
      <c r="I30" s="8">
        <v>2007.1080102861858</v>
      </c>
      <c r="J30">
        <f t="shared" si="0"/>
        <v>2003</v>
      </c>
    </row>
    <row r="31" spans="1:10" x14ac:dyDescent="0.25">
      <c r="A31" s="1" t="s">
        <v>10</v>
      </c>
      <c r="B31" s="1" t="s">
        <v>35</v>
      </c>
      <c r="C31" s="1" t="s">
        <v>12</v>
      </c>
      <c r="D31" s="9">
        <v>1.0074739825574239</v>
      </c>
      <c r="E31" s="9">
        <v>1.0083319946078597</v>
      </c>
      <c r="F31" s="9">
        <v>1.0091900066582953</v>
      </c>
      <c r="G31" s="9">
        <v>1.0100480187087313</v>
      </c>
      <c r="H31" s="9">
        <v>1.0109060307591673</v>
      </c>
      <c r="I31" s="9">
        <v>1.0117640428096031</v>
      </c>
      <c r="J31">
        <f t="shared" si="0"/>
        <v>1</v>
      </c>
    </row>
    <row r="32" spans="1:10" x14ac:dyDescent="0.25">
      <c r="A32" s="1" t="s">
        <v>10</v>
      </c>
      <c r="B32" s="1" t="s">
        <v>35</v>
      </c>
      <c r="C32" s="1" t="s">
        <v>64</v>
      </c>
      <c r="D32" s="9">
        <v>162.7054982230508</v>
      </c>
      <c r="E32" s="9">
        <v>162.84406584917767</v>
      </c>
      <c r="F32" s="9">
        <v>162.98263347530448</v>
      </c>
      <c r="G32" s="9">
        <v>163.12120110143132</v>
      </c>
      <c r="H32" s="9">
        <v>163.2597687275582</v>
      </c>
      <c r="I32" s="9">
        <v>163.39833635368507</v>
      </c>
      <c r="J32">
        <f t="shared" si="0"/>
        <v>163</v>
      </c>
    </row>
    <row r="33" spans="1:10" s="6" customFormat="1" x14ac:dyDescent="0.25">
      <c r="A33" s="4" t="s">
        <v>10</v>
      </c>
      <c r="B33" s="4" t="s">
        <v>36</v>
      </c>
      <c r="C33" s="4"/>
      <c r="D33" s="8">
        <v>163.71297220560822</v>
      </c>
      <c r="E33" s="8">
        <v>163.85239784378552</v>
      </c>
      <c r="F33" s="8">
        <v>163.99182348196277</v>
      </c>
      <c r="G33" s="8">
        <v>164.13124912014007</v>
      </c>
      <c r="H33" s="8">
        <v>164.27067475831737</v>
      </c>
      <c r="I33" s="8">
        <v>164.41010039649467</v>
      </c>
      <c r="J33">
        <f t="shared" si="0"/>
        <v>164</v>
      </c>
    </row>
    <row r="34" spans="1:10" x14ac:dyDescent="0.25">
      <c r="A34" s="1" t="s">
        <v>10</v>
      </c>
      <c r="B34" s="1" t="s">
        <v>37</v>
      </c>
      <c r="C34" s="1" t="s">
        <v>12</v>
      </c>
      <c r="D34" s="9">
        <v>10.757754144402307</v>
      </c>
      <c r="E34" s="9">
        <v>10.766915951904366</v>
      </c>
      <c r="F34" s="9">
        <v>10.776077759406425</v>
      </c>
      <c r="G34" s="9">
        <v>10.785239566908484</v>
      </c>
      <c r="H34" s="9">
        <v>10.794401374410542</v>
      </c>
      <c r="I34" s="9">
        <v>10.803563181912599</v>
      </c>
      <c r="J34">
        <f t="shared" si="0"/>
        <v>11</v>
      </c>
    </row>
    <row r="35" spans="1:10" x14ac:dyDescent="0.25">
      <c r="A35" s="1" t="s">
        <v>10</v>
      </c>
      <c r="B35" s="1" t="s">
        <v>37</v>
      </c>
      <c r="C35" s="1" t="s">
        <v>17</v>
      </c>
      <c r="D35" s="9">
        <v>27.410607775195139</v>
      </c>
      <c r="E35" s="9">
        <v>27.43395193314668</v>
      </c>
      <c r="F35" s="9">
        <v>27.457296091098218</v>
      </c>
      <c r="G35" s="9">
        <v>27.480640249049763</v>
      </c>
      <c r="H35" s="9">
        <v>27.503984407001305</v>
      </c>
      <c r="I35" s="9">
        <v>27.527328564952843</v>
      </c>
      <c r="J35">
        <f t="shared" si="0"/>
        <v>27</v>
      </c>
    </row>
    <row r="36" spans="1:10" x14ac:dyDescent="0.25">
      <c r="A36" s="1" t="s">
        <v>10</v>
      </c>
      <c r="B36" s="1" t="s">
        <v>37</v>
      </c>
      <c r="C36" s="1" t="s">
        <v>18</v>
      </c>
      <c r="D36" s="9">
        <v>51.402913761094872</v>
      </c>
      <c r="E36" s="9">
        <v>51.446690891023906</v>
      </c>
      <c r="F36" s="9">
        <v>51.490468020952932</v>
      </c>
      <c r="G36" s="9">
        <v>51.534245150881965</v>
      </c>
      <c r="H36" s="9">
        <v>51.578022280810998</v>
      </c>
      <c r="I36" s="9">
        <v>51.621799410740024</v>
      </c>
      <c r="J36">
        <f t="shared" si="0"/>
        <v>52</v>
      </c>
    </row>
    <row r="37" spans="1:10" s="6" customFormat="1" x14ac:dyDescent="0.25">
      <c r="A37" s="4" t="s">
        <v>10</v>
      </c>
      <c r="B37" s="4" t="s">
        <v>40</v>
      </c>
      <c r="C37" s="4"/>
      <c r="D37" s="8">
        <v>89.57127568069231</v>
      </c>
      <c r="E37" s="8">
        <v>89.647558776074945</v>
      </c>
      <c r="F37" s="8">
        <v>89.723841871457566</v>
      </c>
      <c r="G37" s="8">
        <v>89.800124966840201</v>
      </c>
      <c r="H37" s="8">
        <v>89.876408062222836</v>
      </c>
      <c r="I37" s="8">
        <v>89.952691157605457</v>
      </c>
      <c r="J37">
        <f t="shared" si="0"/>
        <v>90</v>
      </c>
    </row>
    <row r="38" spans="1:10" x14ac:dyDescent="0.25">
      <c r="A38" s="1" t="s">
        <v>10</v>
      </c>
      <c r="B38" s="1" t="s">
        <v>41</v>
      </c>
      <c r="C38" s="1" t="s">
        <v>12</v>
      </c>
      <c r="D38" s="9">
        <v>2.5160764952354597</v>
      </c>
      <c r="E38" s="9">
        <v>2.5182193038738037</v>
      </c>
      <c r="F38" s="9">
        <v>2.5203621125121467</v>
      </c>
      <c r="G38" s="9">
        <v>2.5225049211504902</v>
      </c>
      <c r="H38" s="9">
        <v>2.5246477297888341</v>
      </c>
      <c r="I38" s="9">
        <v>2.5267905384271776</v>
      </c>
      <c r="J38">
        <f t="shared" si="0"/>
        <v>3</v>
      </c>
    </row>
    <row r="39" spans="1:10" x14ac:dyDescent="0.25">
      <c r="A39" s="1" t="s">
        <v>10</v>
      </c>
      <c r="B39" s="1" t="s">
        <v>41</v>
      </c>
      <c r="C39" s="1" t="s">
        <v>64</v>
      </c>
      <c r="D39" s="9">
        <v>150.46137441508048</v>
      </c>
      <c r="E39" s="9">
        <v>150.58951437165345</v>
      </c>
      <c r="F39" s="9">
        <v>150.71765432822639</v>
      </c>
      <c r="G39" s="9">
        <v>150.84579428479933</v>
      </c>
      <c r="H39" s="9">
        <v>150.97393424137229</v>
      </c>
      <c r="I39" s="9">
        <v>151.10207419794523</v>
      </c>
      <c r="J39">
        <f t="shared" si="0"/>
        <v>151</v>
      </c>
    </row>
    <row r="40" spans="1:10" s="6" customFormat="1" x14ac:dyDescent="0.25">
      <c r="A40" s="4" t="s">
        <v>10</v>
      </c>
      <c r="B40" s="4" t="s">
        <v>42</v>
      </c>
      <c r="C40" s="4"/>
      <c r="D40" s="8">
        <v>152.97745091031595</v>
      </c>
      <c r="E40" s="8">
        <v>153.10773367552727</v>
      </c>
      <c r="F40" s="8">
        <v>153.23801644073853</v>
      </c>
      <c r="G40" s="8">
        <v>153.36829920594982</v>
      </c>
      <c r="H40" s="8">
        <v>153.49858197116112</v>
      </c>
      <c r="I40" s="8">
        <v>153.62886473637241</v>
      </c>
      <c r="J40">
        <f t="shared" si="0"/>
        <v>153</v>
      </c>
    </row>
    <row r="41" spans="1:10" x14ac:dyDescent="0.25">
      <c r="A41" s="1" t="s">
        <v>10</v>
      </c>
      <c r="B41" s="1" t="s">
        <v>43</v>
      </c>
      <c r="C41" s="1" t="s">
        <v>12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>
        <f t="shared" si="0"/>
        <v>0</v>
      </c>
    </row>
    <row r="42" spans="1:10" x14ac:dyDescent="0.25">
      <c r="A42" s="1" t="s">
        <v>10</v>
      </c>
      <c r="B42" s="1" t="s">
        <v>43</v>
      </c>
      <c r="C42" s="1" t="s">
        <v>64</v>
      </c>
      <c r="D42" s="9">
        <v>1.0064305980941839</v>
      </c>
      <c r="E42" s="9">
        <v>1.0072877215495213</v>
      </c>
      <c r="F42" s="9">
        <v>1.0081448450048585</v>
      </c>
      <c r="G42" s="9">
        <v>1.0090019684601961</v>
      </c>
      <c r="H42" s="9">
        <v>1.0098590919155335</v>
      </c>
      <c r="I42" s="9">
        <v>1.0107162153708709</v>
      </c>
      <c r="J42">
        <f t="shared" si="0"/>
        <v>1</v>
      </c>
    </row>
    <row r="43" spans="1:10" s="6" customFormat="1" x14ac:dyDescent="0.25">
      <c r="A43" s="4" t="s">
        <v>10</v>
      </c>
      <c r="B43" s="4" t="s">
        <v>44</v>
      </c>
      <c r="C43" s="4"/>
      <c r="D43" s="8">
        <v>1.0064305980941839</v>
      </c>
      <c r="E43" s="8">
        <v>1.0072877215495213</v>
      </c>
      <c r="F43" s="8">
        <v>1.0081448450048585</v>
      </c>
      <c r="G43" s="8">
        <v>1.0090019684601961</v>
      </c>
      <c r="H43" s="8">
        <v>1.0098590919155335</v>
      </c>
      <c r="I43" s="8">
        <v>1.0107162153708709</v>
      </c>
      <c r="J43">
        <f t="shared" si="0"/>
        <v>1</v>
      </c>
    </row>
    <row r="44" spans="1:10" x14ac:dyDescent="0.25">
      <c r="A44" s="1" t="s">
        <v>10</v>
      </c>
      <c r="B44" s="1" t="s">
        <v>45</v>
      </c>
      <c r="C44" s="1" t="s">
        <v>12</v>
      </c>
      <c r="D44" s="9">
        <v>64372.437173123632</v>
      </c>
      <c r="E44" s="9">
        <v>64427.259756899213</v>
      </c>
      <c r="F44" s="9">
        <v>64482.082340674773</v>
      </c>
      <c r="G44" s="9">
        <v>64536.904924450348</v>
      </c>
      <c r="H44" s="9">
        <v>64591.727508225929</v>
      </c>
      <c r="I44" s="9">
        <v>64646.550092001504</v>
      </c>
      <c r="J44">
        <f t="shared" si="0"/>
        <v>64509</v>
      </c>
    </row>
    <row r="45" spans="1:10" x14ac:dyDescent="0.25">
      <c r="A45" s="1" t="s">
        <v>10</v>
      </c>
      <c r="B45" s="1" t="s">
        <v>45</v>
      </c>
      <c r="C45" s="1" t="s">
        <v>17</v>
      </c>
      <c r="D45" s="9">
        <v>182382.34184905357</v>
      </c>
      <c r="E45" s="9">
        <v>182537.66719720399</v>
      </c>
      <c r="F45" s="9">
        <v>182692.99254535435</v>
      </c>
      <c r="G45" s="9">
        <v>182848.31789350478</v>
      </c>
      <c r="H45" s="9">
        <v>183003.64324165517</v>
      </c>
      <c r="I45" s="9">
        <v>183158.96858980559</v>
      </c>
      <c r="J45">
        <f t="shared" si="0"/>
        <v>182771</v>
      </c>
    </row>
    <row r="46" spans="1:10" x14ac:dyDescent="0.25">
      <c r="A46" s="1" t="s">
        <v>10</v>
      </c>
      <c r="B46" s="1" t="s">
        <v>45</v>
      </c>
      <c r="C46" s="1" t="s">
        <v>18</v>
      </c>
      <c r="D46" s="9">
        <v>45548.347702401908</v>
      </c>
      <c r="E46" s="9">
        <v>45587.138809549804</v>
      </c>
      <c r="F46" s="9">
        <v>45625.929916697693</v>
      </c>
      <c r="G46" s="9">
        <v>45664.721023845595</v>
      </c>
      <c r="H46" s="9">
        <v>45703.512130993491</v>
      </c>
      <c r="I46" s="9">
        <v>45742.303238141394</v>
      </c>
      <c r="J46">
        <f t="shared" si="0"/>
        <v>45645</v>
      </c>
    </row>
    <row r="47" spans="1:10" s="6" customFormat="1" x14ac:dyDescent="0.25">
      <c r="A47" s="4" t="s">
        <v>10</v>
      </c>
      <c r="B47" s="4" t="s">
        <v>48</v>
      </c>
      <c r="C47" s="4"/>
      <c r="D47" s="8">
        <v>292303.12672457908</v>
      </c>
      <c r="E47" s="8">
        <v>292552.06576365296</v>
      </c>
      <c r="F47" s="8">
        <v>292801.00480272679</v>
      </c>
      <c r="G47" s="8">
        <v>293049.94384180068</v>
      </c>
      <c r="H47" s="8">
        <v>293298.88288087456</v>
      </c>
      <c r="I47" s="8">
        <v>293547.82191994844</v>
      </c>
      <c r="J47">
        <f t="shared" si="0"/>
        <v>292925</v>
      </c>
    </row>
    <row r="48" spans="1:10" x14ac:dyDescent="0.25">
      <c r="A48" s="1" t="s">
        <v>10</v>
      </c>
      <c r="B48" s="1" t="s">
        <v>49</v>
      </c>
      <c r="C48" s="1" t="s">
        <v>12</v>
      </c>
      <c r="D48" s="9">
        <v>52.285910888103366</v>
      </c>
      <c r="E48" s="9">
        <v>52.330440019760069</v>
      </c>
      <c r="F48" s="9">
        <v>52.374969151416771</v>
      </c>
      <c r="G48" s="9">
        <v>52.41949828307348</v>
      </c>
      <c r="H48" s="9">
        <v>52.464027414730189</v>
      </c>
      <c r="I48" s="9">
        <v>52.508556546386906</v>
      </c>
      <c r="J48">
        <f t="shared" si="0"/>
        <v>52</v>
      </c>
    </row>
    <row r="49" spans="1:10" x14ac:dyDescent="0.25">
      <c r="A49" s="1" t="s">
        <v>10</v>
      </c>
      <c r="B49" s="1" t="s">
        <v>49</v>
      </c>
      <c r="C49" s="1" t="s">
        <v>64</v>
      </c>
      <c r="D49" s="9">
        <v>1366.4297714151639</v>
      </c>
      <c r="E49" s="9">
        <v>1367.593487034869</v>
      </c>
      <c r="F49" s="9">
        <v>1368.7572026545738</v>
      </c>
      <c r="G49" s="9">
        <v>1369.9209182742788</v>
      </c>
      <c r="H49" s="9">
        <v>1371.0846338939839</v>
      </c>
      <c r="I49" s="9">
        <v>1372.2483495136892</v>
      </c>
      <c r="J49">
        <f t="shared" si="0"/>
        <v>1369</v>
      </c>
    </row>
    <row r="50" spans="1:10" s="6" customFormat="1" x14ac:dyDescent="0.25">
      <c r="A50" s="4" t="s">
        <v>10</v>
      </c>
      <c r="B50" s="4" t="s">
        <v>50</v>
      </c>
      <c r="C50" s="4"/>
      <c r="D50" s="8">
        <v>1418.7156823032674</v>
      </c>
      <c r="E50" s="8">
        <v>1419.9239270546291</v>
      </c>
      <c r="F50" s="8">
        <v>1421.1321718059905</v>
      </c>
      <c r="G50" s="8">
        <v>1422.3404165573525</v>
      </c>
      <c r="H50" s="8">
        <v>1423.5486613087141</v>
      </c>
      <c r="I50" s="8">
        <v>1424.7569060600761</v>
      </c>
      <c r="J50">
        <f t="shared" si="0"/>
        <v>1422</v>
      </c>
    </row>
    <row r="51" spans="1:10" x14ac:dyDescent="0.25">
      <c r="A51" s="1" t="s">
        <v>10</v>
      </c>
      <c r="B51" s="1" t="s">
        <v>51</v>
      </c>
      <c r="C51" s="1" t="s">
        <v>12</v>
      </c>
      <c r="D51" s="9">
        <v>1.0064305980941837</v>
      </c>
      <c r="E51" s="9">
        <v>1.0072877215495211</v>
      </c>
      <c r="F51" s="9">
        <v>1.0081448450048585</v>
      </c>
      <c r="G51" s="9">
        <v>1.0090019684601959</v>
      </c>
      <c r="H51" s="9">
        <v>1.0098590919155335</v>
      </c>
      <c r="I51" s="9">
        <v>1.0107162153708709</v>
      </c>
      <c r="J51">
        <f t="shared" si="0"/>
        <v>1</v>
      </c>
    </row>
    <row r="52" spans="1:10" x14ac:dyDescent="0.25">
      <c r="A52" s="1" t="s">
        <v>10</v>
      </c>
      <c r="B52" s="1" t="s">
        <v>51</v>
      </c>
      <c r="C52" s="1" t="s">
        <v>64</v>
      </c>
      <c r="D52" s="9">
        <v>22.141473158072042</v>
      </c>
      <c r="E52" s="9">
        <v>22.160329874089467</v>
      </c>
      <c r="F52" s="9">
        <v>22.179186590106887</v>
      </c>
      <c r="G52" s="9">
        <v>22.198043306124308</v>
      </c>
      <c r="H52" s="9">
        <v>22.216900022141736</v>
      </c>
      <c r="I52" s="9">
        <v>22.235756738159161</v>
      </c>
      <c r="J52">
        <f t="shared" si="0"/>
        <v>22</v>
      </c>
    </row>
    <row r="53" spans="1:10" s="6" customFormat="1" x14ac:dyDescent="0.25">
      <c r="A53" s="4" t="s">
        <v>10</v>
      </c>
      <c r="B53" s="4" t="s">
        <v>52</v>
      </c>
      <c r="C53" s="4"/>
      <c r="D53" s="8">
        <v>23.147903756166226</v>
      </c>
      <c r="E53" s="8">
        <v>23.167617595638987</v>
      </c>
      <c r="F53" s="8">
        <v>23.187331435111744</v>
      </c>
      <c r="G53" s="8">
        <v>23.207045274584505</v>
      </c>
      <c r="H53" s="8">
        <v>23.22675911405727</v>
      </c>
      <c r="I53" s="8">
        <v>23.246472953530031</v>
      </c>
      <c r="J53">
        <f t="shared" si="0"/>
        <v>23</v>
      </c>
    </row>
    <row r="54" spans="1:10" x14ac:dyDescent="0.25">
      <c r="A54" s="1" t="s">
        <v>10</v>
      </c>
      <c r="B54" s="1" t="s">
        <v>54</v>
      </c>
      <c r="C54" s="1" t="s">
        <v>12</v>
      </c>
      <c r="D54" s="9">
        <v>246.17867557689107</v>
      </c>
      <c r="E54" s="9">
        <v>246.38833287212876</v>
      </c>
      <c r="F54" s="9">
        <v>246.59799016736639</v>
      </c>
      <c r="G54" s="9">
        <v>246.80764746260408</v>
      </c>
      <c r="H54" s="9">
        <v>247.01730475784177</v>
      </c>
      <c r="I54" s="9">
        <v>247.22696205307943</v>
      </c>
      <c r="J54">
        <f t="shared" si="0"/>
        <v>247</v>
      </c>
    </row>
    <row r="55" spans="1:10" x14ac:dyDescent="0.25">
      <c r="A55" s="1" t="s">
        <v>10</v>
      </c>
      <c r="B55" s="1" t="s">
        <v>54</v>
      </c>
      <c r="C55" s="1" t="s">
        <v>17</v>
      </c>
      <c r="D55" s="9">
        <v>1960.8710457504924</v>
      </c>
      <c r="E55" s="9">
        <v>1962.5410154129686</v>
      </c>
      <c r="F55" s="9">
        <v>1964.2109850754441</v>
      </c>
      <c r="G55" s="9">
        <v>1965.8809547379201</v>
      </c>
      <c r="H55" s="9">
        <v>1967.5509244003963</v>
      </c>
      <c r="I55" s="9">
        <v>1969.220894062872</v>
      </c>
      <c r="J55">
        <f t="shared" si="0"/>
        <v>1965</v>
      </c>
    </row>
    <row r="56" spans="1:10" x14ac:dyDescent="0.25">
      <c r="A56" s="1" t="s">
        <v>10</v>
      </c>
      <c r="B56" s="1" t="s">
        <v>54</v>
      </c>
      <c r="C56" s="1" t="s">
        <v>18</v>
      </c>
      <c r="D56" s="9">
        <v>512.49466612939693</v>
      </c>
      <c r="E56" s="9">
        <v>512.93113060087342</v>
      </c>
      <c r="F56" s="9">
        <v>513.36759507234967</v>
      </c>
      <c r="G56" s="9">
        <v>513.80405954382604</v>
      </c>
      <c r="H56" s="9">
        <v>514.24052401530253</v>
      </c>
      <c r="I56" s="9">
        <v>514.67698848677878</v>
      </c>
      <c r="J56">
        <f t="shared" si="0"/>
        <v>514</v>
      </c>
    </row>
    <row r="57" spans="1:10" s="6" customFormat="1" x14ac:dyDescent="0.25">
      <c r="A57" s="4" t="s">
        <v>10</v>
      </c>
      <c r="B57" s="4" t="s">
        <v>55</v>
      </c>
      <c r="C57" s="4"/>
      <c r="D57" s="8">
        <v>2719.5443874567804</v>
      </c>
      <c r="E57" s="8">
        <v>2721.8604788859707</v>
      </c>
      <c r="F57" s="8">
        <v>2724.17657031516</v>
      </c>
      <c r="G57" s="8">
        <v>2726.4926617443502</v>
      </c>
      <c r="H57" s="8">
        <v>2728.8087531735405</v>
      </c>
      <c r="I57" s="8">
        <v>2731.1248446027303</v>
      </c>
      <c r="J57">
        <f t="shared" si="0"/>
        <v>2725</v>
      </c>
    </row>
    <row r="58" spans="1:10" x14ac:dyDescent="0.25">
      <c r="A58" s="1" t="s">
        <v>10</v>
      </c>
      <c r="B58" s="1" t="s">
        <v>56</v>
      </c>
      <c r="C58" s="1" t="s">
        <v>12</v>
      </c>
      <c r="D58" s="9">
        <v>2.5160740434892355</v>
      </c>
      <c r="E58" s="9">
        <v>2.5182168500395572</v>
      </c>
      <c r="F58" s="9">
        <v>2.520359656589878</v>
      </c>
      <c r="G58" s="9">
        <v>2.5225024631402002</v>
      </c>
      <c r="H58" s="9">
        <v>2.5246452696905219</v>
      </c>
      <c r="I58" s="9">
        <v>2.5267880762408437</v>
      </c>
      <c r="J58">
        <f t="shared" si="0"/>
        <v>3</v>
      </c>
    </row>
    <row r="59" spans="1:10" x14ac:dyDescent="0.25">
      <c r="A59" s="1" t="s">
        <v>10</v>
      </c>
      <c r="B59" s="1" t="s">
        <v>56</v>
      </c>
      <c r="C59" s="1" t="s">
        <v>64</v>
      </c>
      <c r="D59" s="9">
        <v>166.56410167898741</v>
      </c>
      <c r="E59" s="9">
        <v>166.70595547261871</v>
      </c>
      <c r="F59" s="9">
        <v>166.84780926624995</v>
      </c>
      <c r="G59" s="9">
        <v>166.98966305988125</v>
      </c>
      <c r="H59" s="9">
        <v>167.13151685351255</v>
      </c>
      <c r="I59" s="9">
        <v>167.27337064714385</v>
      </c>
      <c r="J59">
        <f t="shared" si="0"/>
        <v>167</v>
      </c>
    </row>
    <row r="60" spans="1:10" s="6" customFormat="1" x14ac:dyDescent="0.25">
      <c r="A60" s="4" t="s">
        <v>10</v>
      </c>
      <c r="B60" s="4" t="s">
        <v>58</v>
      </c>
      <c r="C60" s="4"/>
      <c r="D60" s="8">
        <v>169.08017572247664</v>
      </c>
      <c r="E60" s="8">
        <v>169.22417232265826</v>
      </c>
      <c r="F60" s="8">
        <v>169.36816892283983</v>
      </c>
      <c r="G60" s="8">
        <v>169.51216552302145</v>
      </c>
      <c r="H60" s="8">
        <v>169.65616212320307</v>
      </c>
      <c r="I60" s="8">
        <v>169.8001587233847</v>
      </c>
      <c r="J60">
        <f t="shared" si="0"/>
        <v>169</v>
      </c>
    </row>
    <row r="61" spans="1:10" x14ac:dyDescent="0.25">
      <c r="A61" s="1" t="s">
        <v>10</v>
      </c>
      <c r="B61" s="1" t="s">
        <v>68</v>
      </c>
      <c r="C61" s="1" t="s">
        <v>12</v>
      </c>
      <c r="D61" s="9"/>
      <c r="E61" s="9"/>
      <c r="F61" s="9"/>
      <c r="G61" s="9"/>
      <c r="H61" s="9"/>
      <c r="I61" s="9"/>
      <c r="J61">
        <f t="shared" si="0"/>
        <v>0</v>
      </c>
    </row>
    <row r="62" spans="1:10" x14ac:dyDescent="0.25">
      <c r="A62" s="1" t="s">
        <v>10</v>
      </c>
      <c r="B62" s="1" t="s">
        <v>68</v>
      </c>
      <c r="C62" s="1" t="s">
        <v>64</v>
      </c>
      <c r="D62" s="9"/>
      <c r="E62" s="9"/>
      <c r="F62" s="9"/>
      <c r="G62" s="9"/>
      <c r="H62" s="9"/>
      <c r="I62" s="9"/>
      <c r="J62">
        <f t="shared" si="0"/>
        <v>0</v>
      </c>
    </row>
    <row r="63" spans="1:10" s="6" customFormat="1" x14ac:dyDescent="0.25">
      <c r="A63" s="4" t="s">
        <v>10</v>
      </c>
      <c r="B63" s="4" t="s">
        <v>69</v>
      </c>
      <c r="C63" s="4"/>
      <c r="D63" s="8"/>
      <c r="E63" s="8"/>
      <c r="F63" s="8"/>
      <c r="G63" s="8"/>
      <c r="H63" s="8"/>
      <c r="I63" s="8"/>
      <c r="J63">
        <f t="shared" si="0"/>
        <v>0</v>
      </c>
    </row>
    <row r="64" spans="1:10" x14ac:dyDescent="0.25">
      <c r="A64" s="1" t="s">
        <v>59</v>
      </c>
      <c r="B64" s="1"/>
      <c r="C64" s="1"/>
      <c r="D64" s="9">
        <f>SUM(D13,D22,D27,D30,D33,D37,D40,D43,D47,D50,D53,D57,D60)</f>
        <v>2401100.86</v>
      </c>
      <c r="E64" s="9">
        <f t="shared" ref="E64:I64" si="1">SUM(E13,E22,E27,E30,E33,E37,E40,E43,E47,E50,E53,E57,E60)</f>
        <v>2403145.7500000005</v>
      </c>
      <c r="F64" s="9">
        <f t="shared" si="1"/>
        <v>2405190.6399999997</v>
      </c>
      <c r="G64" s="9">
        <f t="shared" si="1"/>
        <v>2407235.5299999998</v>
      </c>
      <c r="H64" s="9">
        <f t="shared" si="1"/>
        <v>2409280.4199999995</v>
      </c>
      <c r="I64" s="9">
        <f t="shared" si="1"/>
        <v>2411325.3099999996</v>
      </c>
      <c r="J64">
        <f t="shared" si="0"/>
        <v>2406213</v>
      </c>
    </row>
    <row r="65" spans="4:4" x14ac:dyDescent="0.25">
      <c r="D65" s="23">
        <f>D64-D12</f>
        <v>2401099.8552044816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Forecast 2nd half</vt:lpstr>
      <vt:lpstr>Maximum Demand Forecast 2d Half</vt:lpstr>
      <vt:lpstr>Customer forecast 2nd half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2023-05-26T04:23:42Z</dcterms:modified>
</cp:coreProperties>
</file>