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160" activeTab="1"/>
  </bookViews>
  <sheets>
    <sheet name="Sheet1" sheetId="31" r:id="rId1"/>
    <sheet name="Sheet2" sheetId="32" r:id="rId2"/>
  </sheets>
  <calcPr calcId="144525"/>
</workbook>
</file>

<file path=xl/calcChain.xml><?xml version="1.0" encoding="utf-8"?>
<calcChain xmlns="http://schemas.openxmlformats.org/spreadsheetml/2006/main">
  <c r="CU3" i="31" l="1"/>
  <c r="CU4" i="31"/>
  <c r="CU5" i="31"/>
  <c r="CU6" i="31"/>
  <c r="CU7" i="31"/>
  <c r="CU8" i="31"/>
  <c r="CU9" i="31"/>
  <c r="CU10" i="31"/>
  <c r="CU11" i="31"/>
  <c r="CU12" i="31"/>
  <c r="CU13" i="31"/>
  <c r="CU14" i="31"/>
  <c r="CU15" i="31"/>
  <c r="CU16" i="31"/>
  <c r="CU17" i="31"/>
  <c r="CU18" i="31"/>
  <c r="CU19" i="31"/>
  <c r="CU20" i="31"/>
  <c r="CU21" i="31"/>
  <c r="CU22" i="31"/>
  <c r="CU23" i="31"/>
  <c r="CU24" i="31"/>
  <c r="CU25" i="31"/>
  <c r="CU26" i="31"/>
  <c r="CU27" i="31"/>
  <c r="CU28" i="31"/>
  <c r="CU29" i="31"/>
  <c r="CU30" i="31"/>
  <c r="CU31" i="31"/>
  <c r="CU32" i="31"/>
  <c r="CU33" i="31"/>
  <c r="CU34" i="31"/>
  <c r="CU35" i="31"/>
  <c r="CU36" i="31"/>
  <c r="CU37" i="31"/>
  <c r="CU38" i="31"/>
  <c r="CU39" i="31"/>
  <c r="CU40" i="31"/>
  <c r="CU41" i="31"/>
  <c r="CU42" i="31"/>
  <c r="S3" i="32"/>
  <c r="S4" i="32"/>
  <c r="S5" i="32"/>
  <c r="S6" i="32"/>
  <c r="S7" i="32"/>
  <c r="S8" i="32"/>
  <c r="S9" i="32"/>
  <c r="S10" i="32"/>
  <c r="S11" i="32"/>
  <c r="S12" i="32"/>
  <c r="S13" i="32"/>
  <c r="S14" i="32"/>
  <c r="S15" i="32"/>
  <c r="S16" i="32"/>
  <c r="S17" i="32"/>
  <c r="S18" i="32"/>
  <c r="S19" i="32"/>
  <c r="S20" i="32"/>
  <c r="S21" i="32"/>
  <c r="S22" i="32"/>
  <c r="S23" i="32"/>
  <c r="S24" i="32"/>
  <c r="S25" i="32"/>
  <c r="S26" i="32"/>
  <c r="S27" i="32"/>
  <c r="S2" i="32"/>
  <c r="CU43" i="31" l="1"/>
  <c r="DT44" i="31"/>
  <c r="DS24" i="31"/>
  <c r="DS25" i="31"/>
  <c r="DS26" i="31"/>
  <c r="DS27" i="31"/>
  <c r="DS28" i="31"/>
  <c r="DS29" i="31"/>
  <c r="DS30" i="31"/>
  <c r="DS31" i="31"/>
  <c r="DS32" i="31"/>
  <c r="DS33" i="31"/>
  <c r="DS34" i="31"/>
  <c r="DS35" i="31"/>
  <c r="DS36" i="31"/>
  <c r="DS37" i="31"/>
  <c r="DS38" i="31"/>
  <c r="DS39" i="31"/>
  <c r="DS40" i="31"/>
  <c r="DS41" i="31"/>
  <c r="DS42" i="31"/>
  <c r="DS43" i="31"/>
  <c r="DS23" i="31"/>
  <c r="P25" i="32"/>
  <c r="O25" i="32"/>
  <c r="P24" i="32"/>
  <c r="O24" i="32"/>
  <c r="P23" i="32"/>
  <c r="O23" i="32"/>
  <c r="P22" i="32"/>
  <c r="O22" i="32"/>
  <c r="P21" i="32"/>
  <c r="O21" i="32"/>
  <c r="P15" i="32"/>
  <c r="O15" i="32"/>
  <c r="P14" i="32"/>
  <c r="O14" i="32"/>
  <c r="P13" i="32"/>
  <c r="O13" i="32"/>
  <c r="P12" i="32"/>
  <c r="O12" i="32"/>
  <c r="P11" i="32"/>
  <c r="O11" i="32"/>
  <c r="P10" i="32"/>
  <c r="O10" i="32"/>
  <c r="P9" i="32"/>
  <c r="O9" i="32"/>
  <c r="P8" i="32"/>
  <c r="O8" i="32"/>
  <c r="P7" i="32"/>
  <c r="O7" i="32"/>
  <c r="P6" i="32"/>
  <c r="O6" i="32"/>
  <c r="P5" i="32"/>
  <c r="O5" i="32"/>
  <c r="P4" i="32"/>
  <c r="O4" i="32"/>
  <c r="P3" i="32"/>
  <c r="O3" i="32"/>
  <c r="P2" i="32"/>
  <c r="O2" i="32"/>
  <c r="N25" i="32"/>
  <c r="M25" i="32"/>
  <c r="L25" i="32"/>
  <c r="K25" i="32"/>
  <c r="J25" i="32"/>
  <c r="I25" i="32"/>
  <c r="N24" i="32"/>
  <c r="M24" i="32"/>
  <c r="L24" i="32"/>
  <c r="K24" i="32"/>
  <c r="J24" i="32"/>
  <c r="I24" i="32"/>
  <c r="N23" i="32"/>
  <c r="M23" i="32"/>
  <c r="L23" i="32"/>
  <c r="K23" i="32"/>
  <c r="J23" i="32"/>
  <c r="I23" i="32"/>
  <c r="N22" i="32"/>
  <c r="M22" i="32"/>
  <c r="L22" i="32"/>
  <c r="K22" i="32"/>
  <c r="J22" i="32"/>
  <c r="I22" i="32"/>
  <c r="N21" i="32"/>
  <c r="M21" i="32"/>
  <c r="L21" i="32"/>
  <c r="K21" i="32"/>
  <c r="J21" i="32"/>
  <c r="I21" i="32"/>
  <c r="N15" i="32"/>
  <c r="M15" i="32"/>
  <c r="L15" i="32"/>
  <c r="K15" i="32"/>
  <c r="J15" i="32"/>
  <c r="I15" i="32"/>
  <c r="N14" i="32"/>
  <c r="M14" i="32"/>
  <c r="L14" i="32"/>
  <c r="K14" i="32"/>
  <c r="J14" i="32"/>
  <c r="I14" i="32"/>
  <c r="N13" i="32"/>
  <c r="M13" i="32"/>
  <c r="L13" i="32"/>
  <c r="K13" i="32"/>
  <c r="J13" i="32"/>
  <c r="I13" i="32"/>
  <c r="N12" i="32"/>
  <c r="M12" i="32"/>
  <c r="L12" i="32"/>
  <c r="K12" i="32"/>
  <c r="J12" i="32"/>
  <c r="I12" i="32"/>
  <c r="N11" i="32"/>
  <c r="M11" i="32"/>
  <c r="L11" i="32"/>
  <c r="K11" i="32"/>
  <c r="J11" i="32"/>
  <c r="I11" i="32"/>
  <c r="N10" i="32"/>
  <c r="M10" i="32"/>
  <c r="L10" i="32"/>
  <c r="K10" i="32"/>
  <c r="J10" i="32"/>
  <c r="I10" i="32"/>
  <c r="N9" i="32"/>
  <c r="M9" i="32"/>
  <c r="L9" i="32"/>
  <c r="K9" i="32"/>
  <c r="J9" i="32"/>
  <c r="I9" i="32"/>
  <c r="N8" i="32"/>
  <c r="M8" i="32"/>
  <c r="L8" i="32"/>
  <c r="K8" i="32"/>
  <c r="J8" i="32"/>
  <c r="I8" i="32"/>
  <c r="N7" i="32"/>
  <c r="M7" i="32"/>
  <c r="L7" i="32"/>
  <c r="K7" i="32"/>
  <c r="J7" i="32"/>
  <c r="I7" i="32"/>
  <c r="N6" i="32"/>
  <c r="M6" i="32"/>
  <c r="L6" i="32"/>
  <c r="K6" i="32"/>
  <c r="J6" i="32"/>
  <c r="I6" i="32"/>
  <c r="N5" i="32"/>
  <c r="M5" i="32"/>
  <c r="L5" i="32"/>
  <c r="K5" i="32"/>
  <c r="J5" i="32"/>
  <c r="I5" i="32"/>
  <c r="N4" i="32"/>
  <c r="M4" i="32"/>
  <c r="L4" i="32"/>
  <c r="K4" i="32"/>
  <c r="J4" i="32"/>
  <c r="I4" i="32"/>
  <c r="N3" i="32"/>
  <c r="M3" i="32"/>
  <c r="L3" i="32"/>
  <c r="K3" i="32"/>
  <c r="J3" i="32"/>
  <c r="I3" i="32"/>
  <c r="N2" i="32"/>
  <c r="M2" i="32"/>
  <c r="L2" i="32"/>
  <c r="K2" i="32"/>
  <c r="J2" i="32"/>
  <c r="I2" i="32"/>
  <c r="G25" i="32"/>
  <c r="F25" i="32"/>
  <c r="E25" i="32"/>
  <c r="D25" i="32"/>
  <c r="C25" i="32"/>
  <c r="G24" i="32"/>
  <c r="F24" i="32"/>
  <c r="E24" i="32"/>
  <c r="D24" i="32"/>
  <c r="C24" i="32"/>
  <c r="G23" i="32"/>
  <c r="F23" i="32"/>
  <c r="E23" i="32"/>
  <c r="D23" i="32"/>
  <c r="C23" i="32"/>
  <c r="G22" i="32"/>
  <c r="F22" i="32"/>
  <c r="E22" i="32"/>
  <c r="D22" i="32"/>
  <c r="C22" i="32"/>
  <c r="G21" i="32"/>
  <c r="F21" i="32"/>
  <c r="E21" i="32"/>
  <c r="D21" i="32"/>
  <c r="C21" i="32"/>
  <c r="G15" i="32"/>
  <c r="F15" i="32"/>
  <c r="E15" i="32"/>
  <c r="D15" i="32"/>
  <c r="C15" i="32"/>
  <c r="G14" i="32"/>
  <c r="F14" i="32"/>
  <c r="E14" i="32"/>
  <c r="D14" i="32"/>
  <c r="C14" i="32"/>
  <c r="G13" i="32"/>
  <c r="F13" i="32"/>
  <c r="E13" i="32"/>
  <c r="D13" i="32"/>
  <c r="C13" i="32"/>
  <c r="G12" i="32"/>
  <c r="F12" i="32"/>
  <c r="E12" i="32"/>
  <c r="D12" i="32"/>
  <c r="C12" i="32"/>
  <c r="G11" i="32"/>
  <c r="F11" i="32"/>
  <c r="E11" i="32"/>
  <c r="D11" i="32"/>
  <c r="C11" i="32"/>
  <c r="G10" i="32"/>
  <c r="F10" i="32"/>
  <c r="E10" i="32"/>
  <c r="D10" i="32"/>
  <c r="C10" i="32"/>
  <c r="G9" i="32"/>
  <c r="F9" i="32"/>
  <c r="E9" i="32"/>
  <c r="D9" i="32"/>
  <c r="C9" i="32"/>
  <c r="G8" i="32"/>
  <c r="F8" i="32"/>
  <c r="E8" i="32"/>
  <c r="D8" i="32"/>
  <c r="C8" i="32"/>
  <c r="G7" i="32"/>
  <c r="F7" i="32"/>
  <c r="E7" i="32"/>
  <c r="D7" i="32"/>
  <c r="C7" i="32"/>
  <c r="G6" i="32"/>
  <c r="F6" i="32"/>
  <c r="E6" i="32"/>
  <c r="D6" i="32"/>
  <c r="C6" i="32"/>
  <c r="G5" i="32"/>
  <c r="F5" i="32"/>
  <c r="E5" i="32"/>
  <c r="D5" i="32"/>
  <c r="C5" i="32"/>
  <c r="G4" i="32"/>
  <c r="F4" i="32"/>
  <c r="E4" i="32"/>
  <c r="D4" i="32"/>
  <c r="C4" i="32"/>
  <c r="G3" i="32"/>
  <c r="F3" i="32"/>
  <c r="E3" i="32"/>
  <c r="D3" i="32"/>
  <c r="C3" i="32"/>
  <c r="G2" i="32"/>
  <c r="F2" i="32"/>
  <c r="E2" i="32"/>
  <c r="D2" i="32"/>
  <c r="C2" i="32"/>
  <c r="DJ52" i="31" l="1"/>
  <c r="DI52" i="31"/>
  <c r="DH52" i="31"/>
  <c r="DJ51" i="31"/>
  <c r="DI51" i="31"/>
  <c r="DH51" i="31"/>
  <c r="DJ50" i="31"/>
  <c r="DI50" i="31"/>
  <c r="DH50" i="31"/>
  <c r="H21" i="32" l="1"/>
  <c r="DB55" i="31"/>
  <c r="DB57" i="31"/>
  <c r="H15" i="32" l="1"/>
  <c r="H25" i="32"/>
  <c r="H24" i="32"/>
  <c r="H23" i="32"/>
  <c r="H22" i="32"/>
  <c r="H14" i="32"/>
  <c r="H13" i="32"/>
  <c r="H12" i="32"/>
  <c r="H11" i="32"/>
  <c r="H10" i="32"/>
  <c r="H9" i="32"/>
  <c r="H8" i="32"/>
  <c r="H7" i="32"/>
  <c r="H6" i="32"/>
  <c r="H5" i="32"/>
  <c r="H4" i="32"/>
  <c r="H3" i="32"/>
  <c r="H2" i="32"/>
  <c r="CV3" i="31" l="1"/>
  <c r="CW3" i="31"/>
  <c r="DB60" i="31" l="1"/>
  <c r="DB59" i="31"/>
  <c r="DB58" i="31"/>
  <c r="DC38" i="31" l="1"/>
  <c r="DC39" i="31"/>
  <c r="DH39" i="31" s="1"/>
  <c r="DC40" i="31"/>
  <c r="CW42" i="31"/>
  <c r="CV42" i="31"/>
  <c r="CW41" i="31"/>
  <c r="CV41" i="31"/>
  <c r="CW40" i="31"/>
  <c r="CV40" i="31"/>
  <c r="CW39" i="31"/>
  <c r="CV39" i="31"/>
  <c r="CW38" i="31"/>
  <c r="CV38" i="31"/>
  <c r="CW37" i="31"/>
  <c r="CV37" i="31"/>
  <c r="CW36" i="31"/>
  <c r="DE49" i="31" s="1"/>
  <c r="DJ49" i="31" s="1"/>
  <c r="CV36" i="31"/>
  <c r="DD49" i="31" s="1"/>
  <c r="DI49" i="31" s="1"/>
  <c r="DC49" i="31"/>
  <c r="CW35" i="31"/>
  <c r="CV35" i="31"/>
  <c r="CW34" i="31"/>
  <c r="DE42" i="31" s="1"/>
  <c r="DJ42" i="31" s="1"/>
  <c r="CV34" i="31"/>
  <c r="DD42" i="31" s="1"/>
  <c r="DI42" i="31" s="1"/>
  <c r="DC42" i="31"/>
  <c r="DH42" i="31" s="1"/>
  <c r="CW33" i="31"/>
  <c r="DE41" i="31" s="1"/>
  <c r="DJ41" i="31" s="1"/>
  <c r="CV33" i="31"/>
  <c r="DD41" i="31" s="1"/>
  <c r="DI41" i="31" s="1"/>
  <c r="DC41" i="31"/>
  <c r="DH41" i="31" s="1"/>
  <c r="CW32" i="31"/>
  <c r="CV32" i="31"/>
  <c r="CW31" i="31"/>
  <c r="CV31" i="31"/>
  <c r="CW30" i="31"/>
  <c r="CV30" i="31"/>
  <c r="CW29" i="31"/>
  <c r="DE46" i="31" s="1"/>
  <c r="DJ46" i="31" s="1"/>
  <c r="CV29" i="31"/>
  <c r="DD46" i="31" s="1"/>
  <c r="DI46" i="31" s="1"/>
  <c r="DC46" i="31"/>
  <c r="DH46" i="31" s="1"/>
  <c r="CW28" i="31"/>
  <c r="DE45" i="31" s="1"/>
  <c r="DJ45" i="31" s="1"/>
  <c r="CV28" i="31"/>
  <c r="DD45" i="31" s="1"/>
  <c r="DI45" i="31" s="1"/>
  <c r="DC45" i="31"/>
  <c r="DH45" i="31" s="1"/>
  <c r="CW27" i="31"/>
  <c r="DE44" i="31" s="1"/>
  <c r="DJ44" i="31" s="1"/>
  <c r="CV27" i="31"/>
  <c r="DD44" i="31" s="1"/>
  <c r="DI44" i="31" s="1"/>
  <c r="DC44" i="31"/>
  <c r="CW26" i="31"/>
  <c r="DE48" i="31" s="1"/>
  <c r="DJ48" i="31" s="1"/>
  <c r="CV26" i="31"/>
  <c r="DD48" i="31" s="1"/>
  <c r="DI48" i="31" s="1"/>
  <c r="DC48" i="31"/>
  <c r="CW25" i="31"/>
  <c r="DE47" i="31" s="1"/>
  <c r="DJ47" i="31" s="1"/>
  <c r="CV25" i="31"/>
  <c r="DD47" i="31" s="1"/>
  <c r="DI47" i="31" s="1"/>
  <c r="CW24" i="31"/>
  <c r="CV24" i="31"/>
  <c r="DC37" i="31"/>
  <c r="CW23" i="31"/>
  <c r="CV23" i="31"/>
  <c r="DC36" i="31"/>
  <c r="CW22" i="31"/>
  <c r="CV22" i="31"/>
  <c r="DC33" i="31"/>
  <c r="CW21" i="31"/>
  <c r="CV21" i="31"/>
  <c r="DC34" i="31"/>
  <c r="CW20" i="31"/>
  <c r="CV20" i="31"/>
  <c r="DC35" i="31"/>
  <c r="CW19" i="31"/>
  <c r="CV19" i="31"/>
  <c r="CW18" i="31"/>
  <c r="CV18" i="31"/>
  <c r="CW17" i="31"/>
  <c r="CV17" i="31"/>
  <c r="CW16" i="31"/>
  <c r="CV16" i="31"/>
  <c r="CW15" i="31"/>
  <c r="CV15" i="31"/>
  <c r="CW14" i="31"/>
  <c r="CV14" i="31"/>
  <c r="CW13" i="31"/>
  <c r="CV13" i="31"/>
  <c r="CW12" i="31"/>
  <c r="CV12" i="31"/>
  <c r="CW11" i="31"/>
  <c r="CV11" i="31"/>
  <c r="CW10" i="31"/>
  <c r="CV10" i="31"/>
  <c r="CW9" i="31"/>
  <c r="CV9" i="31"/>
  <c r="CW8" i="31"/>
  <c r="CV8" i="31"/>
  <c r="CW7" i="31"/>
  <c r="CV7" i="31"/>
  <c r="CW6" i="31"/>
  <c r="CV6" i="31"/>
  <c r="CW5" i="31"/>
  <c r="CV5" i="31"/>
  <c r="CW4" i="31"/>
  <c r="CV4" i="31"/>
  <c r="CX42" i="31"/>
  <c r="CW43" i="31" l="1"/>
  <c r="CV43" i="31"/>
  <c r="DO31" i="31"/>
  <c r="DH36" i="31"/>
  <c r="DO38" i="31"/>
  <c r="DH48" i="31"/>
  <c r="DO32" i="31"/>
  <c r="DH33" i="31"/>
  <c r="DO42" i="31"/>
  <c r="DH40" i="31"/>
  <c r="DO34" i="31"/>
  <c r="DH34" i="31"/>
  <c r="DO41" i="31"/>
  <c r="DH49" i="31"/>
  <c r="DO39" i="31"/>
  <c r="DH35" i="31"/>
  <c r="DO33" i="31"/>
  <c r="DH37" i="31"/>
  <c r="DO37" i="31"/>
  <c r="DH44" i="31"/>
  <c r="DO43" i="31"/>
  <c r="DH38" i="31"/>
  <c r="DO40" i="31"/>
  <c r="DO35" i="31"/>
  <c r="DE60" i="31"/>
  <c r="DC59" i="31"/>
  <c r="DD60" i="31"/>
  <c r="DC47" i="31"/>
  <c r="DH47" i="31" s="1"/>
  <c r="DB27" i="31"/>
  <c r="DA27" i="31"/>
  <c r="DB26" i="31"/>
  <c r="DA26" i="31"/>
  <c r="DB25" i="31"/>
  <c r="DA25" i="31"/>
  <c r="DQ49" i="31" s="1"/>
  <c r="DB24" i="31"/>
  <c r="DB23" i="31"/>
  <c r="DJ21" i="31"/>
  <c r="DI21" i="31"/>
  <c r="DH21" i="31"/>
  <c r="DJ20" i="31"/>
  <c r="DI20" i="31"/>
  <c r="DH20" i="31"/>
  <c r="DJ19" i="31"/>
  <c r="DI19" i="31"/>
  <c r="DH19" i="31"/>
  <c r="CX41" i="31"/>
  <c r="CX33" i="31"/>
  <c r="CX25" i="31"/>
  <c r="DD36" i="31"/>
  <c r="DI36" i="31" s="1"/>
  <c r="CX23" i="31"/>
  <c r="DD33" i="31"/>
  <c r="DI33" i="31" s="1"/>
  <c r="DD34" i="31"/>
  <c r="DI34" i="31" s="1"/>
  <c r="DE34" i="31"/>
  <c r="DJ34" i="31" s="1"/>
  <c r="DD35" i="31"/>
  <c r="DI35" i="31" s="1"/>
  <c r="DC31" i="31"/>
  <c r="DH31" i="31" s="1"/>
  <c r="DE31" i="31"/>
  <c r="DJ31" i="31" s="1"/>
  <c r="DC30" i="31"/>
  <c r="DH30" i="31" s="1"/>
  <c r="DD29" i="31"/>
  <c r="DI29" i="31" s="1"/>
  <c r="DC29" i="31"/>
  <c r="CX17" i="31"/>
  <c r="DD18" i="31"/>
  <c r="DC17" i="31"/>
  <c r="DE17" i="31"/>
  <c r="DC14" i="31"/>
  <c r="DH14" i="31" s="1"/>
  <c r="DD13" i="31"/>
  <c r="DI13" i="31" s="1"/>
  <c r="DC13" i="31"/>
  <c r="DH13" i="31" s="1"/>
  <c r="DE13" i="31"/>
  <c r="DJ13" i="31" s="1"/>
  <c r="DC12" i="31"/>
  <c r="DH12" i="31" s="1"/>
  <c r="DC11" i="31"/>
  <c r="DH11" i="31" s="1"/>
  <c r="DE11" i="31"/>
  <c r="DJ11" i="31" s="1"/>
  <c r="DC10" i="31"/>
  <c r="DH10" i="31" s="1"/>
  <c r="DD9" i="31"/>
  <c r="DC9" i="31"/>
  <c r="DE9" i="31"/>
  <c r="DC15" i="31"/>
  <c r="DC7" i="31"/>
  <c r="DH7" i="31" s="1"/>
  <c r="DE7" i="31"/>
  <c r="DJ7" i="31" s="1"/>
  <c r="DC6" i="31"/>
  <c r="DH6" i="31" s="1"/>
  <c r="DD4" i="31"/>
  <c r="DI4" i="31" s="1"/>
  <c r="DC4" i="31"/>
  <c r="DH4" i="31" s="1"/>
  <c r="DE4" i="31"/>
  <c r="DJ4" i="31" s="1"/>
  <c r="DD3" i="31"/>
  <c r="CX6" i="31"/>
  <c r="CX10" i="31"/>
  <c r="CX14" i="31"/>
  <c r="CX18" i="31"/>
  <c r="DE33" i="31"/>
  <c r="DJ33" i="31" s="1"/>
  <c r="DO28" i="31" l="1"/>
  <c r="DH29" i="31"/>
  <c r="DT30" i="31"/>
  <c r="DO30" i="31"/>
  <c r="DC60" i="31"/>
  <c r="DC70" i="31" s="1"/>
  <c r="DO36" i="31"/>
  <c r="DC23" i="31"/>
  <c r="DH23" i="31" s="1"/>
  <c r="DT23" i="31" s="1"/>
  <c r="DT29" i="31"/>
  <c r="DO29" i="31"/>
  <c r="DP48" i="31"/>
  <c r="DP49" i="31"/>
  <c r="DC69" i="31"/>
  <c r="DD5" i="31"/>
  <c r="DI5" i="31" s="1"/>
  <c r="CV47" i="31"/>
  <c r="DT28" i="31"/>
  <c r="DC58" i="31"/>
  <c r="DE5" i="31"/>
  <c r="DJ5" i="31" s="1"/>
  <c r="CW47" i="31"/>
  <c r="DU28" i="31"/>
  <c r="DD70" i="31"/>
  <c r="DE70" i="31"/>
  <c r="DH17" i="31"/>
  <c r="DC26" i="31"/>
  <c r="DU31" i="31"/>
  <c r="CX34" i="31"/>
  <c r="CX40" i="31"/>
  <c r="CX36" i="31"/>
  <c r="CX32" i="31"/>
  <c r="DE40" i="31"/>
  <c r="DJ40" i="31" s="1"/>
  <c r="DV37" i="31"/>
  <c r="CX24" i="31"/>
  <c r="DE35" i="31"/>
  <c r="DJ35" i="31" s="1"/>
  <c r="DE18" i="31"/>
  <c r="CX12" i="31"/>
  <c r="CX8" i="31"/>
  <c r="DE3" i="31"/>
  <c r="DJ3" i="31" s="1"/>
  <c r="CU47" i="31"/>
  <c r="DD7" i="31"/>
  <c r="DI7" i="31" s="1"/>
  <c r="DD11" i="31"/>
  <c r="DI11" i="31" s="1"/>
  <c r="DD17" i="31"/>
  <c r="DD26" i="31" s="1"/>
  <c r="DD31" i="31"/>
  <c r="DU39" i="31"/>
  <c r="DU37" i="31"/>
  <c r="CX31" i="31"/>
  <c r="DD39" i="31"/>
  <c r="DI39" i="31" s="1"/>
  <c r="DD40" i="31"/>
  <c r="DI40" i="31" s="1"/>
  <c r="CX28" i="31"/>
  <c r="CX39" i="31"/>
  <c r="CX35" i="31"/>
  <c r="DE39" i="31"/>
  <c r="DJ39" i="31" s="1"/>
  <c r="CX27" i="31"/>
  <c r="DE36" i="31"/>
  <c r="CX19" i="31"/>
  <c r="CX15" i="31"/>
  <c r="CX11" i="31"/>
  <c r="CX7" i="31"/>
  <c r="DD6" i="31"/>
  <c r="DI6" i="31" s="1"/>
  <c r="DD10" i="31"/>
  <c r="DI10" i="31" s="1"/>
  <c r="DD14" i="31"/>
  <c r="DI14" i="31" s="1"/>
  <c r="DD30" i="31"/>
  <c r="DD38" i="31"/>
  <c r="DI38" i="31" s="1"/>
  <c r="CX4" i="31"/>
  <c r="CX22" i="31"/>
  <c r="CX26" i="31"/>
  <c r="CX38" i="31"/>
  <c r="CX30" i="31"/>
  <c r="DE38" i="31"/>
  <c r="DJ38" i="31" s="1"/>
  <c r="DO50" i="31"/>
  <c r="CX3" i="31"/>
  <c r="DE6" i="31"/>
  <c r="DJ6" i="31" s="1"/>
  <c r="DE15" i="31"/>
  <c r="DE25" i="31" s="1"/>
  <c r="DE10" i="31"/>
  <c r="DJ10" i="31" s="1"/>
  <c r="DE12" i="31"/>
  <c r="DJ12" i="31" s="1"/>
  <c r="DE14" i="31"/>
  <c r="DJ14" i="31" s="1"/>
  <c r="DE37" i="31"/>
  <c r="CX37" i="31"/>
  <c r="DV44" i="31"/>
  <c r="CX29" i="31"/>
  <c r="CX21" i="31"/>
  <c r="DE29" i="31"/>
  <c r="DJ29" i="31" s="1"/>
  <c r="CX13" i="31"/>
  <c r="CX9" i="31"/>
  <c r="CX5" i="31"/>
  <c r="DC3" i="31"/>
  <c r="DH3" i="31" s="1"/>
  <c r="DD15" i="31"/>
  <c r="DI15" i="31" s="1"/>
  <c r="DD12" i="31"/>
  <c r="DI12" i="31" s="1"/>
  <c r="DC18" i="31"/>
  <c r="DC27" i="31" s="1"/>
  <c r="DH27" i="31" s="1"/>
  <c r="DD37" i="31"/>
  <c r="DP32" i="31" s="1"/>
  <c r="CX16" i="31"/>
  <c r="DE30" i="31"/>
  <c r="DJ30" i="31" s="1"/>
  <c r="CX20" i="31"/>
  <c r="DI3" i="31"/>
  <c r="DJ9" i="31"/>
  <c r="DH9" i="31"/>
  <c r="DD25" i="31"/>
  <c r="DI25" i="31" s="1"/>
  <c r="DI9" i="31"/>
  <c r="DP36" i="31"/>
  <c r="DE26" i="31"/>
  <c r="DJ26" i="31" s="1"/>
  <c r="DJ17" i="31"/>
  <c r="DD27" i="31"/>
  <c r="DI27" i="31" s="1"/>
  <c r="DI18" i="31"/>
  <c r="DP35" i="31"/>
  <c r="DP39" i="31"/>
  <c r="DC25" i="31"/>
  <c r="DH15" i="31"/>
  <c r="DO49" i="31"/>
  <c r="DO48" i="31"/>
  <c r="DP43" i="31"/>
  <c r="DT34" i="31"/>
  <c r="DP31" i="31"/>
  <c r="DV30" i="31"/>
  <c r="DP28" i="31"/>
  <c r="DP51" i="31"/>
  <c r="DU44" i="31"/>
  <c r="DQ39" i="31"/>
  <c r="DQ37" i="31"/>
  <c r="DQ33" i="31"/>
  <c r="DQ30" i="31"/>
  <c r="DU35" i="31"/>
  <c r="DQ48" i="31"/>
  <c r="DI17" i="31" l="1"/>
  <c r="DJ37" i="31"/>
  <c r="DV32" i="31" s="1"/>
  <c r="DJ25" i="31"/>
  <c r="DV25" i="31" s="1"/>
  <c r="DI30" i="31"/>
  <c r="DU29" i="31" s="1"/>
  <c r="DJ36" i="31"/>
  <c r="DV31" i="31" s="1"/>
  <c r="DQ36" i="31"/>
  <c r="DH25" i="31"/>
  <c r="DT25" i="31" s="1"/>
  <c r="DH26" i="31"/>
  <c r="DT26" i="31" s="1"/>
  <c r="DU33" i="31"/>
  <c r="DI37" i="31"/>
  <c r="DU32" i="31" s="1"/>
  <c r="DP40" i="31"/>
  <c r="DI31" i="31"/>
  <c r="DU30" i="31" s="1"/>
  <c r="DI26" i="31"/>
  <c r="DU26" i="31" s="1"/>
  <c r="DV33" i="31"/>
  <c r="DP33" i="31"/>
  <c r="DQ34" i="31"/>
  <c r="DQ35" i="31"/>
  <c r="DP26" i="31"/>
  <c r="DQ25" i="31"/>
  <c r="DP34" i="31"/>
  <c r="DC5" i="31"/>
  <c r="DH5" i="31" s="1"/>
  <c r="DV34" i="31"/>
  <c r="DV35" i="31"/>
  <c r="DU34" i="31"/>
  <c r="DD58" i="31"/>
  <c r="DC68" i="31"/>
  <c r="DD59" i="31"/>
  <c r="DT31" i="31"/>
  <c r="DV28" i="31"/>
  <c r="DE58" i="31"/>
  <c r="DE59" i="31"/>
  <c r="DV39" i="31"/>
  <c r="DP37" i="31"/>
  <c r="DQ31" i="31"/>
  <c r="DJ15" i="31"/>
  <c r="DQ47" i="31"/>
  <c r="DQ40" i="31"/>
  <c r="DE24" i="31"/>
  <c r="DO26" i="31"/>
  <c r="DQ32" i="31"/>
  <c r="DO47" i="31"/>
  <c r="DH18" i="31"/>
  <c r="DT27" i="31"/>
  <c r="DO27" i="31"/>
  <c r="DP50" i="31"/>
  <c r="DD24" i="31"/>
  <c r="DQ51" i="31"/>
  <c r="DP41" i="31"/>
  <c r="DO51" i="31"/>
  <c r="DQ41" i="31"/>
  <c r="DO25" i="31"/>
  <c r="DP30" i="31"/>
  <c r="DP47" i="31"/>
  <c r="DQ43" i="31"/>
  <c r="DD23" i="31"/>
  <c r="DI23" i="31" s="1"/>
  <c r="DU23" i="31" s="1"/>
  <c r="DE23" i="31"/>
  <c r="DV29" i="31"/>
  <c r="DQ29" i="31"/>
  <c r="DT36" i="31"/>
  <c r="DT37" i="31"/>
  <c r="DJ18" i="31"/>
  <c r="DE27" i="31"/>
  <c r="DJ27" i="31" s="1"/>
  <c r="DQ28" i="31"/>
  <c r="DQ50" i="31"/>
  <c r="DP29" i="31"/>
  <c r="DT32" i="31"/>
  <c r="DU27" i="31"/>
  <c r="DP27" i="31"/>
  <c r="DU25" i="31"/>
  <c r="DP25" i="31"/>
  <c r="DV26" i="31"/>
  <c r="DQ26" i="31"/>
  <c r="DO23" i="31"/>
  <c r="DJ23" i="31" l="1"/>
  <c r="DV23" i="31" s="1"/>
  <c r="DP24" i="31"/>
  <c r="DI24" i="31"/>
  <c r="DQ24" i="31"/>
  <c r="DJ24" i="31"/>
  <c r="DV24" i="31" s="1"/>
  <c r="DD57" i="31"/>
  <c r="DD67" i="31" s="1"/>
  <c r="DC24" i="31"/>
  <c r="DD68" i="31"/>
  <c r="DE69" i="31"/>
  <c r="DD69" i="31"/>
  <c r="DT35" i="31"/>
  <c r="DT33" i="31"/>
  <c r="DQ23" i="31"/>
  <c r="DE57" i="31"/>
  <c r="DE68" i="31"/>
  <c r="DT39" i="31"/>
  <c r="DT43" i="31"/>
  <c r="DT42" i="31"/>
  <c r="DT40" i="31"/>
  <c r="DE55" i="31"/>
  <c r="DP23" i="31"/>
  <c r="DD55" i="31"/>
  <c r="DC55" i="31"/>
  <c r="CU48" i="31" s="1"/>
  <c r="DU24" i="31"/>
  <c r="DU38" i="31"/>
  <c r="DP38" i="31"/>
  <c r="DV27" i="31"/>
  <c r="DQ27" i="31"/>
  <c r="DV38" i="31"/>
  <c r="DQ38" i="31"/>
  <c r="DV36" i="31"/>
  <c r="DQ42" i="31"/>
  <c r="DT41" i="31"/>
  <c r="DU45" i="31"/>
  <c r="DP42" i="31"/>
  <c r="DU36" i="31"/>
  <c r="DV46" i="31"/>
  <c r="DT45" i="31"/>
  <c r="DO24" i="31" l="1"/>
  <c r="DH24" i="31"/>
  <c r="DE65" i="31"/>
  <c r="CW48" i="31"/>
  <c r="DD65" i="31"/>
  <c r="CV48" i="31"/>
  <c r="DT24" i="31"/>
  <c r="DC57" i="31"/>
  <c r="DC67" i="31" s="1"/>
  <c r="DU40" i="31"/>
  <c r="DU43" i="31"/>
  <c r="DV40" i="31"/>
  <c r="DV43" i="31"/>
  <c r="DV45" i="31"/>
  <c r="DC65" i="31"/>
  <c r="DC64" i="31"/>
  <c r="DC63" i="31"/>
  <c r="DE63" i="31"/>
  <c r="DE64" i="31"/>
  <c r="DC62" i="31"/>
  <c r="DU46" i="31"/>
  <c r="DE67" i="31"/>
  <c r="DE62" i="31"/>
  <c r="DD64" i="31"/>
  <c r="DD63" i="31"/>
  <c r="DD62" i="31"/>
  <c r="DT38" i="31"/>
  <c r="DT46" i="31"/>
  <c r="DV42" i="31"/>
  <c r="DV41" i="31"/>
  <c r="DU42" i="31"/>
  <c r="DU41" i="31"/>
</calcChain>
</file>

<file path=xl/sharedStrings.xml><?xml version="1.0" encoding="utf-8"?>
<sst xmlns="http://schemas.openxmlformats.org/spreadsheetml/2006/main" count="537" uniqueCount="154">
  <si>
    <t>Coal</t>
  </si>
  <si>
    <t>Energy</t>
  </si>
  <si>
    <t>PFs</t>
  </si>
  <si>
    <t>Day)0530-1830Hrs)</t>
  </si>
  <si>
    <t>Peak (1830-2230Hrs)</t>
  </si>
  <si>
    <t>Off-peak(2230-0530Hrs)</t>
  </si>
  <si>
    <t>Capacity(MW)</t>
  </si>
  <si>
    <t>Wimalasurendra</t>
  </si>
  <si>
    <t>Old Laxapana</t>
  </si>
  <si>
    <t>Canyon</t>
  </si>
  <si>
    <t>New Laxapana</t>
  </si>
  <si>
    <t>Polpitiya</t>
  </si>
  <si>
    <t>Kotmale</t>
  </si>
  <si>
    <t>Victoria</t>
  </si>
  <si>
    <t>Randenigala</t>
  </si>
  <si>
    <t>Rantambe</t>
  </si>
  <si>
    <t>Ukuwela</t>
  </si>
  <si>
    <t>Bowatenna</t>
  </si>
  <si>
    <t>Upper Kotmale</t>
  </si>
  <si>
    <t>Samanalawewa</t>
  </si>
  <si>
    <t>Kukule</t>
  </si>
  <si>
    <t>Inginiyagala</t>
  </si>
  <si>
    <t>Udawalawe</t>
  </si>
  <si>
    <t>Nilambe</t>
  </si>
  <si>
    <t>Mahawali Complex</t>
  </si>
  <si>
    <t>Laxapana Complex</t>
  </si>
  <si>
    <t>Puttalam Coal I</t>
  </si>
  <si>
    <t>Puttalam Coal II</t>
  </si>
  <si>
    <t>Puttalam Coal III</t>
  </si>
  <si>
    <t>KCCP</t>
  </si>
  <si>
    <t>Barge CEB</t>
  </si>
  <si>
    <t>Uthura Janani</t>
  </si>
  <si>
    <t>Sapugaskanda B</t>
  </si>
  <si>
    <t>AES - Kelanitissa</t>
  </si>
  <si>
    <t>Sapugaskanda A</t>
  </si>
  <si>
    <t>Westcoast</t>
  </si>
  <si>
    <t>KPS GT 7</t>
  </si>
  <si>
    <t>Vpower-Horana</t>
  </si>
  <si>
    <t>KPS Small GTs</t>
  </si>
  <si>
    <t>ACE Matara</t>
  </si>
  <si>
    <t>Vpower-Hamba.</t>
  </si>
  <si>
    <t>Asia Power</t>
  </si>
  <si>
    <t>Vpower-Pallekele</t>
  </si>
  <si>
    <t>ACE Embilipitiya</t>
  </si>
  <si>
    <t>Altaaqa-Mahiya.</t>
  </si>
  <si>
    <t>Altaaqa-Polon.</t>
  </si>
  <si>
    <t>Vpower-Galle</t>
  </si>
  <si>
    <t>CEB-Thulhiriya</t>
  </si>
  <si>
    <t>CEB-Kolonnawa</t>
  </si>
  <si>
    <t>CEB-Mathugama</t>
  </si>
  <si>
    <t>Hydro</t>
  </si>
  <si>
    <t>CEB-Oil</t>
  </si>
  <si>
    <t>IPP-Oil</t>
  </si>
  <si>
    <t>Northern Power</t>
  </si>
  <si>
    <t>Actual System Dispatch</t>
  </si>
  <si>
    <t>V Power-Valachchena</t>
  </si>
  <si>
    <t>Plant\Month</t>
  </si>
  <si>
    <t>Unit</t>
  </si>
  <si>
    <t>Mahaweli</t>
  </si>
  <si>
    <t>GWh</t>
  </si>
  <si>
    <t>SLR/kWh</t>
  </si>
  <si>
    <t>Laxapana</t>
  </si>
  <si>
    <t>Samanala</t>
  </si>
  <si>
    <t>DSP1</t>
  </si>
  <si>
    <t>DSP2</t>
  </si>
  <si>
    <t>GT16</t>
  </si>
  <si>
    <t>GT07</t>
  </si>
  <si>
    <t>CCKP</t>
  </si>
  <si>
    <t>CPUT</t>
  </si>
  <si>
    <t>DNCHU</t>
  </si>
  <si>
    <t>Island Gen</t>
  </si>
  <si>
    <t>BARGE</t>
  </si>
  <si>
    <t>50MW Thulhiriya</t>
  </si>
  <si>
    <t>50MW Kolonnawa</t>
  </si>
  <si>
    <t>50MW Mathugama</t>
  </si>
  <si>
    <t>DMAT</t>
  </si>
  <si>
    <t>DEMB</t>
  </si>
  <si>
    <t>CCKW</t>
  </si>
  <si>
    <t>DAPL</t>
  </si>
  <si>
    <t>Sojitz</t>
  </si>
  <si>
    <t>130MW Supplementary Power</t>
  </si>
  <si>
    <t>DNOR</t>
  </si>
  <si>
    <t>RENW</t>
  </si>
  <si>
    <t>DLDL</t>
  </si>
  <si>
    <t>DCPL</t>
  </si>
  <si>
    <t>DHOR</t>
  </si>
  <si>
    <t>DPUT</t>
  </si>
  <si>
    <t>GTKW</t>
  </si>
  <si>
    <t>DAGG</t>
  </si>
  <si>
    <t>COSB</t>
  </si>
  <si>
    <t>Emergency Power</t>
  </si>
  <si>
    <t>Vpower Galle</t>
  </si>
  <si>
    <t>Vpower Pallekale</t>
  </si>
  <si>
    <t>Vpower Hambantota</t>
  </si>
  <si>
    <t>Vpower Horana</t>
  </si>
  <si>
    <t>Altaaqa Mahiyanganaya</t>
  </si>
  <si>
    <t>Altaaqa Polonnaruwa</t>
  </si>
  <si>
    <t>Solar Rooftop Generation</t>
  </si>
  <si>
    <t>Self generation</t>
  </si>
  <si>
    <t>TOTAL generated energy</t>
  </si>
  <si>
    <t>Summary</t>
  </si>
  <si>
    <t>Summary PFs</t>
  </si>
  <si>
    <t>Summary-Daily</t>
  </si>
  <si>
    <t>Verification</t>
  </si>
  <si>
    <t>Total without NCRE</t>
  </si>
  <si>
    <t>List of Energy cost</t>
  </si>
  <si>
    <t>//Paste the sorted list of energy cost from Sheet 2</t>
  </si>
  <si>
    <t>Vpower-Valach.</t>
  </si>
  <si>
    <t>Renewables</t>
  </si>
  <si>
    <t>Mananr wind</t>
  </si>
  <si>
    <t>V power valachchenei</t>
  </si>
  <si>
    <t>feb</t>
  </si>
  <si>
    <t>mar</t>
  </si>
  <si>
    <t>apr</t>
  </si>
  <si>
    <t>may</t>
  </si>
  <si>
    <t>jun</t>
  </si>
  <si>
    <t>Time</t>
  </si>
  <si>
    <t>Energy/(MWh) *</t>
  </si>
  <si>
    <t>WPS</t>
  </si>
  <si>
    <t>Olax</t>
  </si>
  <si>
    <t>Nlax</t>
  </si>
  <si>
    <t>Polp</t>
  </si>
  <si>
    <t>Upper Kothmale</t>
  </si>
  <si>
    <t>Koth</t>
  </si>
  <si>
    <t>Vict</t>
  </si>
  <si>
    <t>Rand</t>
  </si>
  <si>
    <t>Rant</t>
  </si>
  <si>
    <t>Uku</t>
  </si>
  <si>
    <t>Bowa</t>
  </si>
  <si>
    <t>Sam</t>
  </si>
  <si>
    <t>LVPS 1</t>
  </si>
  <si>
    <t>LVPS 2</t>
  </si>
  <si>
    <t>LVPS 3</t>
  </si>
  <si>
    <t>Sapu A</t>
  </si>
  <si>
    <t>Sapu B</t>
  </si>
  <si>
    <t>Uthuru Janani</t>
  </si>
  <si>
    <t>Barge</t>
  </si>
  <si>
    <t>ACE EMBP</t>
  </si>
  <si>
    <t>WCP</t>
  </si>
  <si>
    <t>Sojitz CCP</t>
  </si>
  <si>
    <t>KPS(GT7)</t>
  </si>
  <si>
    <t>KPS(GT)</t>
  </si>
  <si>
    <t>KPS_DPP_THUL</t>
  </si>
  <si>
    <t>KPS_DPP_MATU</t>
  </si>
  <si>
    <t>KPS_DPP_KOLO</t>
  </si>
  <si>
    <t>VPOWER Hamb.</t>
  </si>
  <si>
    <t>VPOWER Valach.</t>
  </si>
  <si>
    <t>VPOWER Galle</t>
  </si>
  <si>
    <t>VPOWER Horona</t>
  </si>
  <si>
    <t>Solar**</t>
  </si>
  <si>
    <t>Wind **</t>
  </si>
  <si>
    <t>BMP**</t>
  </si>
  <si>
    <t>CEB/IPP Mini Hydro***</t>
  </si>
  <si>
    <t>Total 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</si>
</sst>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_-"/>
    <numFmt numFmtId="166" formatCode="0.0"/>
    <numFmt numFmtId="167" formatCode="#,##0.0"/>
    <numFmt numFmtId="168" formatCode="_-* #,##0.00_-;\-* #,##0.00_-;_-* &quot;-&quot;??_-;_-@_-"/>
    <numFmt numFmtId="169" formatCode="0.00000"/>
    <numFmt numFmtId="170" formatCode="#,##0.00000"/>
    <numFmt numFmtId="171" formatCode="#,##0.00000000"/>
    <numFmt numFmtId="172" formatCode="[$-809]dd\ mmmm\ yyyy;@"/>
    <numFmt numFmtId="173" formatCode="[$-809]\ mmmm\ yyyy;@"/>
    <numFmt numFmtId="174" formatCode="[$-409]mmm\-yy;@"/>
    <numFmt numFmtId="175" formatCode="[h]:mm:ss;@"/>
    <numFmt numFmtId="176" formatCode="mmmm\ d\,\ yyyy"/>
    <numFmt numFmtId="177" formatCode="dd/mm/yyyy;@"/>
  </numFmts>
  <fonts count="53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0"/>
      <name val="Verdana"/>
      <family val="2"/>
    </font>
    <font>
      <sz val="1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6.5"/>
      <name val="Arial"/>
      <family val="2"/>
    </font>
    <font>
      <b/>
      <sz val="6.5"/>
      <name val="Calibri"/>
      <family val="2"/>
    </font>
    <font>
      <sz val="6.5"/>
      <color rgb="FF000000"/>
      <name val="Arial MT"/>
      <family val="2"/>
    </font>
    <font>
      <b/>
      <sz val="5.5"/>
      <name val="Arial"/>
      <family val="2"/>
    </font>
    <font>
      <sz val="10"/>
      <name val="Verdana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MS Sans Serif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72">
    <xf numFmtId="0" fontId="0" fillId="0" borderId="0"/>
    <xf numFmtId="0" fontId="1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1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21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43" fontId="22" fillId="0" borderId="0" applyFont="0" applyFill="0" applyBorder="0" applyAlignment="0" applyProtection="0"/>
    <xf numFmtId="0" fontId="11" fillId="4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1" fillId="0" borderId="0"/>
    <xf numFmtId="0" fontId="4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32" fillId="0" borderId="0"/>
    <xf numFmtId="0" fontId="21" fillId="0" borderId="0"/>
    <xf numFmtId="0" fontId="21" fillId="0" borderId="0"/>
    <xf numFmtId="0" fontId="21" fillId="0" borderId="0"/>
    <xf numFmtId="172" fontId="4" fillId="0" borderId="0"/>
    <xf numFmtId="43" fontId="4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2" fontId="22" fillId="0" borderId="0"/>
    <xf numFmtId="172" fontId="22" fillId="0" borderId="0"/>
    <xf numFmtId="172" fontId="4" fillId="0" borderId="0"/>
    <xf numFmtId="172" fontId="22" fillId="0" borderId="0"/>
    <xf numFmtId="173" fontId="4" fillId="0" borderId="0"/>
    <xf numFmtId="0" fontId="4" fillId="0" borderId="0"/>
    <xf numFmtId="0" fontId="22" fillId="0" borderId="0"/>
    <xf numFmtId="0" fontId="22" fillId="0" borderId="0"/>
    <xf numFmtId="172" fontId="4" fillId="0" borderId="0"/>
    <xf numFmtId="172" fontId="22" fillId="0" borderId="0"/>
    <xf numFmtId="172" fontId="22" fillId="0" borderId="0"/>
    <xf numFmtId="172" fontId="4" fillId="0" borderId="0"/>
    <xf numFmtId="172" fontId="4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22" fillId="0" borderId="0" applyFont="0" applyFill="0" applyBorder="0" applyAlignment="0" applyProtection="0"/>
    <xf numFmtId="17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/>
    <xf numFmtId="173" fontId="4" fillId="0" borderId="0"/>
    <xf numFmtId="0" fontId="22" fillId="0" borderId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/>
    <xf numFmtId="43" fontId="4" fillId="0" borderId="0" applyFont="0" applyFill="0" applyBorder="0" applyAlignment="0" applyProtection="0"/>
    <xf numFmtId="172" fontId="4" fillId="0" borderId="0"/>
    <xf numFmtId="173" fontId="4" fillId="0" borderId="0"/>
    <xf numFmtId="0" fontId="4" fillId="0" borderId="0"/>
    <xf numFmtId="172" fontId="4" fillId="0" borderId="0"/>
    <xf numFmtId="172" fontId="4" fillId="0" borderId="0"/>
    <xf numFmtId="172" fontId="4" fillId="0" borderId="0"/>
    <xf numFmtId="43" fontId="4" fillId="0" borderId="0" applyFont="0" applyFill="0" applyBorder="0" applyAlignment="0" applyProtection="0"/>
    <xf numFmtId="0" fontId="4" fillId="0" borderId="0"/>
    <xf numFmtId="17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2" fontId="4" fillId="0" borderId="0"/>
    <xf numFmtId="173" fontId="4" fillId="0" borderId="0"/>
    <xf numFmtId="174" fontId="33" fillId="39" borderId="0" applyNumberFormat="0" applyBorder="0" applyAlignment="0" applyProtection="0"/>
    <xf numFmtId="174" fontId="33" fillId="39" borderId="0" applyNumberFormat="0" applyBorder="0" applyAlignment="0" applyProtection="0"/>
    <xf numFmtId="174" fontId="33" fillId="40" borderId="0" applyNumberFormat="0" applyBorder="0" applyAlignment="0" applyProtection="0"/>
    <xf numFmtId="174" fontId="33" fillId="40" borderId="0" applyNumberFormat="0" applyBorder="0" applyAlignment="0" applyProtection="0"/>
    <xf numFmtId="174" fontId="33" fillId="41" borderId="0" applyNumberFormat="0" applyBorder="0" applyAlignment="0" applyProtection="0"/>
    <xf numFmtId="174" fontId="33" fillId="41" borderId="0" applyNumberFormat="0" applyBorder="0" applyAlignment="0" applyProtection="0"/>
    <xf numFmtId="174" fontId="33" fillId="42" borderId="0" applyNumberFormat="0" applyBorder="0" applyAlignment="0" applyProtection="0"/>
    <xf numFmtId="174" fontId="33" fillId="42" borderId="0" applyNumberFormat="0" applyBorder="0" applyAlignment="0" applyProtection="0"/>
    <xf numFmtId="174" fontId="33" fillId="43" borderId="0" applyNumberFormat="0" applyBorder="0" applyAlignment="0" applyProtection="0"/>
    <xf numFmtId="174" fontId="33" fillId="43" borderId="0" applyNumberFormat="0" applyBorder="0" applyAlignment="0" applyProtection="0"/>
    <xf numFmtId="174" fontId="33" fillId="44" borderId="0" applyNumberFormat="0" applyBorder="0" applyAlignment="0" applyProtection="0"/>
    <xf numFmtId="174" fontId="33" fillId="44" borderId="0" applyNumberFormat="0" applyBorder="0" applyAlignment="0" applyProtection="0"/>
    <xf numFmtId="174" fontId="33" fillId="45" borderId="0" applyNumberFormat="0" applyBorder="0" applyAlignment="0" applyProtection="0"/>
    <xf numFmtId="174" fontId="33" fillId="45" borderId="0" applyNumberFormat="0" applyBorder="0" applyAlignment="0" applyProtection="0"/>
    <xf numFmtId="174" fontId="33" fillId="46" borderId="0" applyNumberFormat="0" applyBorder="0" applyAlignment="0" applyProtection="0"/>
    <xf numFmtId="174" fontId="33" fillId="46" borderId="0" applyNumberFormat="0" applyBorder="0" applyAlignment="0" applyProtection="0"/>
    <xf numFmtId="174" fontId="33" fillId="47" borderId="0" applyNumberFormat="0" applyBorder="0" applyAlignment="0" applyProtection="0"/>
    <xf numFmtId="174" fontId="33" fillId="47" borderId="0" applyNumberFormat="0" applyBorder="0" applyAlignment="0" applyProtection="0"/>
    <xf numFmtId="174" fontId="33" fillId="42" borderId="0" applyNumberFormat="0" applyBorder="0" applyAlignment="0" applyProtection="0"/>
    <xf numFmtId="174" fontId="33" fillId="42" borderId="0" applyNumberFormat="0" applyBorder="0" applyAlignment="0" applyProtection="0"/>
    <xf numFmtId="174" fontId="33" fillId="45" borderId="0" applyNumberFormat="0" applyBorder="0" applyAlignment="0" applyProtection="0"/>
    <xf numFmtId="174" fontId="33" fillId="45" borderId="0" applyNumberFormat="0" applyBorder="0" applyAlignment="0" applyProtection="0"/>
    <xf numFmtId="174" fontId="33" fillId="48" borderId="0" applyNumberFormat="0" applyBorder="0" applyAlignment="0" applyProtection="0"/>
    <xf numFmtId="174" fontId="33" fillId="48" borderId="0" applyNumberFormat="0" applyBorder="0" applyAlignment="0" applyProtection="0"/>
    <xf numFmtId="174" fontId="34" fillId="49" borderId="0" applyNumberFormat="0" applyBorder="0" applyAlignment="0" applyProtection="0"/>
    <xf numFmtId="174" fontId="34" fillId="49" borderId="0" applyNumberFormat="0" applyBorder="0" applyAlignment="0" applyProtection="0"/>
    <xf numFmtId="174" fontId="34" fillId="46" borderId="0" applyNumberFormat="0" applyBorder="0" applyAlignment="0" applyProtection="0"/>
    <xf numFmtId="174" fontId="34" fillId="46" borderId="0" applyNumberFormat="0" applyBorder="0" applyAlignment="0" applyProtection="0"/>
    <xf numFmtId="174" fontId="34" fillId="47" borderId="0" applyNumberFormat="0" applyBorder="0" applyAlignment="0" applyProtection="0"/>
    <xf numFmtId="174" fontId="34" fillId="47" borderId="0" applyNumberFormat="0" applyBorder="0" applyAlignment="0" applyProtection="0"/>
    <xf numFmtId="174" fontId="34" fillId="50" borderId="0" applyNumberFormat="0" applyBorder="0" applyAlignment="0" applyProtection="0"/>
    <xf numFmtId="174" fontId="34" fillId="50" borderId="0" applyNumberFormat="0" applyBorder="0" applyAlignment="0" applyProtection="0"/>
    <xf numFmtId="174" fontId="34" fillId="51" borderId="0" applyNumberFormat="0" applyBorder="0" applyAlignment="0" applyProtection="0"/>
    <xf numFmtId="174" fontId="34" fillId="51" borderId="0" applyNumberFormat="0" applyBorder="0" applyAlignment="0" applyProtection="0"/>
    <xf numFmtId="174" fontId="34" fillId="52" borderId="0" applyNumberFormat="0" applyBorder="0" applyAlignment="0" applyProtection="0"/>
    <xf numFmtId="174" fontId="34" fillId="52" borderId="0" applyNumberFormat="0" applyBorder="0" applyAlignment="0" applyProtection="0"/>
    <xf numFmtId="174" fontId="34" fillId="53" borderId="0" applyNumberFormat="0" applyBorder="0" applyAlignment="0" applyProtection="0"/>
    <xf numFmtId="174" fontId="34" fillId="53" borderId="0" applyNumberFormat="0" applyBorder="0" applyAlignment="0" applyProtection="0"/>
    <xf numFmtId="174" fontId="34" fillId="54" borderId="0" applyNumberFormat="0" applyBorder="0" applyAlignment="0" applyProtection="0"/>
    <xf numFmtId="174" fontId="34" fillId="54" borderId="0" applyNumberFormat="0" applyBorder="0" applyAlignment="0" applyProtection="0"/>
    <xf numFmtId="174" fontId="34" fillId="55" borderId="0" applyNumberFormat="0" applyBorder="0" applyAlignment="0" applyProtection="0"/>
    <xf numFmtId="174" fontId="34" fillId="55" borderId="0" applyNumberFormat="0" applyBorder="0" applyAlignment="0" applyProtection="0"/>
    <xf numFmtId="174" fontId="34" fillId="50" borderId="0" applyNumberFormat="0" applyBorder="0" applyAlignment="0" applyProtection="0"/>
    <xf numFmtId="174" fontId="34" fillId="50" borderId="0" applyNumberFormat="0" applyBorder="0" applyAlignment="0" applyProtection="0"/>
    <xf numFmtId="174" fontId="34" fillId="51" borderId="0" applyNumberFormat="0" applyBorder="0" applyAlignment="0" applyProtection="0"/>
    <xf numFmtId="174" fontId="34" fillId="51" borderId="0" applyNumberFormat="0" applyBorder="0" applyAlignment="0" applyProtection="0"/>
    <xf numFmtId="174" fontId="34" fillId="56" borderId="0" applyNumberFormat="0" applyBorder="0" applyAlignment="0" applyProtection="0"/>
    <xf numFmtId="174" fontId="34" fillId="56" borderId="0" applyNumberFormat="0" applyBorder="0" applyAlignment="0" applyProtection="0"/>
    <xf numFmtId="174" fontId="35" fillId="40" borderId="0" applyNumberFormat="0" applyBorder="0" applyAlignment="0" applyProtection="0"/>
    <xf numFmtId="174" fontId="35" fillId="40" borderId="0" applyNumberFormat="0" applyBorder="0" applyAlignment="0" applyProtection="0"/>
    <xf numFmtId="174" fontId="36" fillId="57" borderId="19" applyNumberFormat="0" applyAlignment="0" applyProtection="0"/>
    <xf numFmtId="174" fontId="36" fillId="57" borderId="19" applyNumberFormat="0" applyAlignment="0" applyProtection="0"/>
    <xf numFmtId="174" fontId="37" fillId="58" borderId="20" applyNumberFormat="0" applyAlignment="0" applyProtection="0"/>
    <xf numFmtId="174" fontId="37" fillId="58" borderId="20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38" fillId="0" borderId="0" applyNumberFormat="0" applyFill="0" applyBorder="0" applyAlignment="0" applyProtection="0"/>
    <xf numFmtId="174" fontId="38" fillId="0" borderId="0" applyNumberFormat="0" applyFill="0" applyBorder="0" applyAlignment="0" applyProtection="0"/>
    <xf numFmtId="174" fontId="39" fillId="41" borderId="0" applyNumberFormat="0" applyBorder="0" applyAlignment="0" applyProtection="0"/>
    <xf numFmtId="174" fontId="39" fillId="41" borderId="0" applyNumberFormat="0" applyBorder="0" applyAlignment="0" applyProtection="0"/>
    <xf numFmtId="174" fontId="40" fillId="0" borderId="21" applyNumberFormat="0" applyFill="0" applyAlignment="0" applyProtection="0"/>
    <xf numFmtId="174" fontId="40" fillId="0" borderId="21" applyNumberFormat="0" applyFill="0" applyAlignment="0" applyProtection="0"/>
    <xf numFmtId="174" fontId="41" fillId="0" borderId="22" applyNumberFormat="0" applyFill="0" applyAlignment="0" applyProtection="0"/>
    <xf numFmtId="174" fontId="41" fillId="0" borderId="22" applyNumberFormat="0" applyFill="0" applyAlignment="0" applyProtection="0"/>
    <xf numFmtId="174" fontId="42" fillId="0" borderId="23" applyNumberFormat="0" applyFill="0" applyAlignment="0" applyProtection="0"/>
    <xf numFmtId="174" fontId="42" fillId="0" borderId="23" applyNumberFormat="0" applyFill="0" applyAlignment="0" applyProtection="0"/>
    <xf numFmtId="174" fontId="42" fillId="0" borderId="0" applyNumberFormat="0" applyFill="0" applyBorder="0" applyAlignment="0" applyProtection="0"/>
    <xf numFmtId="174" fontId="42" fillId="0" borderId="0" applyNumberFormat="0" applyFill="0" applyBorder="0" applyAlignment="0" applyProtection="0"/>
    <xf numFmtId="174" fontId="43" fillId="44" borderId="19" applyNumberFormat="0" applyAlignment="0" applyProtection="0"/>
    <xf numFmtId="174" fontId="43" fillId="44" borderId="19" applyNumberFormat="0" applyAlignment="0" applyProtection="0"/>
    <xf numFmtId="174" fontId="44" fillId="0" borderId="24" applyNumberFormat="0" applyFill="0" applyAlignment="0" applyProtection="0"/>
    <xf numFmtId="174" fontId="44" fillId="0" borderId="24" applyNumberFormat="0" applyFill="0" applyAlignment="0" applyProtection="0"/>
    <xf numFmtId="174" fontId="45" fillId="59" borderId="0" applyNumberFormat="0" applyBorder="0" applyAlignment="0" applyProtection="0"/>
    <xf numFmtId="174" fontId="45" fillId="59" borderId="0" applyNumberFormat="0" applyBorder="0" applyAlignment="0" applyProtection="0"/>
    <xf numFmtId="0" fontId="4" fillId="0" borderId="0"/>
    <xf numFmtId="172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174" fontId="4" fillId="0" borderId="0"/>
    <xf numFmtId="0" fontId="4" fillId="0" borderId="0"/>
    <xf numFmtId="0" fontId="4" fillId="0" borderId="0"/>
    <xf numFmtId="0" fontId="4" fillId="0" borderId="0"/>
    <xf numFmtId="172" fontId="4" fillId="0" borderId="0"/>
    <xf numFmtId="174" fontId="22" fillId="0" borderId="0"/>
    <xf numFmtId="0" fontId="22" fillId="0" borderId="0"/>
    <xf numFmtId="169" fontId="22" fillId="0" borderId="0"/>
    <xf numFmtId="172" fontId="4" fillId="0" borderId="0"/>
    <xf numFmtId="0" fontId="4" fillId="0" borderId="0"/>
    <xf numFmtId="172" fontId="4" fillId="0" borderId="0"/>
    <xf numFmtId="172" fontId="4" fillId="0" borderId="0"/>
    <xf numFmtId="0" fontId="4" fillId="0" borderId="0"/>
    <xf numFmtId="174" fontId="22" fillId="0" borderId="0"/>
    <xf numFmtId="174" fontId="22" fillId="0" borderId="0"/>
    <xf numFmtId="177" fontId="4" fillId="0" borderId="0"/>
    <xf numFmtId="172" fontId="4" fillId="0" borderId="0"/>
    <xf numFmtId="173" fontId="4" fillId="0" borderId="0"/>
    <xf numFmtId="173" fontId="4" fillId="0" borderId="0"/>
    <xf numFmtId="0" fontId="22" fillId="0" borderId="0"/>
    <xf numFmtId="0" fontId="4" fillId="0" borderId="0"/>
    <xf numFmtId="173" fontId="4" fillId="0" borderId="0"/>
    <xf numFmtId="0" fontId="22" fillId="0" borderId="0"/>
    <xf numFmtId="0" fontId="4" fillId="0" borderId="0"/>
    <xf numFmtId="0" fontId="22" fillId="0" borderId="0"/>
    <xf numFmtId="0" fontId="4" fillId="0" borderId="0"/>
    <xf numFmtId="0" fontId="4" fillId="0" borderId="0"/>
    <xf numFmtId="0" fontId="22" fillId="0" borderId="0"/>
    <xf numFmtId="172" fontId="4" fillId="0" borderId="0"/>
    <xf numFmtId="174" fontId="4" fillId="0" borderId="0"/>
    <xf numFmtId="172" fontId="4" fillId="0" borderId="0"/>
    <xf numFmtId="0" fontId="4" fillId="0" borderId="0"/>
    <xf numFmtId="0" fontId="4" fillId="0" borderId="0"/>
    <xf numFmtId="172" fontId="4" fillId="0" borderId="0"/>
    <xf numFmtId="174" fontId="22" fillId="60" borderId="25" applyNumberFormat="0" applyFont="0" applyAlignment="0" applyProtection="0"/>
    <xf numFmtId="174" fontId="22" fillId="60" borderId="25" applyNumberFormat="0" applyFont="0" applyAlignment="0" applyProtection="0"/>
    <xf numFmtId="174" fontId="46" fillId="57" borderId="26" applyNumberFormat="0" applyAlignment="0" applyProtection="0"/>
    <xf numFmtId="174" fontId="46" fillId="57" borderId="26" applyNumberFormat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4" fontId="47" fillId="0" borderId="0" applyNumberFormat="0" applyFill="0" applyBorder="0" applyAlignment="0" applyProtection="0"/>
    <xf numFmtId="174" fontId="47" fillId="0" borderId="0" applyNumberFormat="0" applyFill="0" applyBorder="0" applyAlignment="0" applyProtection="0"/>
    <xf numFmtId="174" fontId="48" fillId="0" borderId="27" applyNumberFormat="0" applyFill="0" applyAlignment="0" applyProtection="0"/>
    <xf numFmtId="174" fontId="48" fillId="0" borderId="27" applyNumberFormat="0" applyFill="0" applyAlignment="0" applyProtection="0"/>
    <xf numFmtId="174" fontId="49" fillId="0" borderId="0" applyNumberFormat="0" applyFill="0" applyBorder="0" applyAlignment="0" applyProtection="0"/>
    <xf numFmtId="174" fontId="49" fillId="0" borderId="0" applyNumberFormat="0" applyFill="0" applyBorder="0" applyAlignment="0" applyProtection="0"/>
    <xf numFmtId="0" fontId="4" fillId="0" borderId="0"/>
    <xf numFmtId="0" fontId="1" fillId="0" borderId="0"/>
    <xf numFmtId="0" fontId="3" fillId="0" borderId="0"/>
    <xf numFmtId="9" fontId="2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4" fillId="0" borderId="0"/>
    <xf numFmtId="0" fontId="4" fillId="8" borderId="10" applyNumberFormat="0" applyFont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3" fillId="0" borderId="0"/>
  </cellStyleXfs>
  <cellXfs count="180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164" fontId="0" fillId="0" borderId="0" xfId="4" applyNumberFormat="1" applyFont="1" applyFill="1" applyBorder="1" applyAlignment="1">
      <alignment horizontal="left" vertical="top"/>
    </xf>
    <xf numFmtId="164" fontId="0" fillId="0" borderId="2" xfId="0" applyNumberFormat="1" applyFill="1" applyBorder="1" applyAlignment="1">
      <alignment horizontal="left" vertical="top"/>
    </xf>
    <xf numFmtId="9" fontId="0" fillId="0" borderId="2" xfId="5" applyFont="1" applyFill="1" applyBorder="1" applyAlignment="1">
      <alignment horizontal="left" vertical="top"/>
    </xf>
    <xf numFmtId="43" fontId="0" fillId="0" borderId="0" xfId="4" applyFont="1" applyFill="1" applyBorder="1" applyAlignment="1">
      <alignment horizontal="left" vertical="top"/>
    </xf>
    <xf numFmtId="9" fontId="0" fillId="0" borderId="0" xfId="5" applyFont="1" applyFill="1" applyBorder="1" applyAlignment="1">
      <alignment horizontal="left" vertical="top"/>
    </xf>
    <xf numFmtId="43" fontId="0" fillId="0" borderId="2" xfId="4" applyFont="1" applyFill="1" applyBorder="1" applyAlignment="1">
      <alignment horizontal="left" vertical="top"/>
    </xf>
    <xf numFmtId="10" fontId="0" fillId="0" borderId="2" xfId="5" applyNumberFormat="1" applyFont="1" applyFill="1" applyBorder="1" applyAlignment="1">
      <alignment horizontal="left" vertical="top"/>
    </xf>
    <xf numFmtId="164" fontId="0" fillId="0" borderId="0" xfId="0" applyNumberFormat="1" applyFill="1" applyBorder="1" applyAlignment="1">
      <alignment horizontal="left" vertical="top"/>
    </xf>
    <xf numFmtId="0" fontId="0" fillId="0" borderId="0" xfId="0"/>
    <xf numFmtId="164" fontId="0" fillId="0" borderId="0" xfId="4" applyNumberFormat="1" applyFont="1" applyFill="1" applyBorder="1" applyAlignment="1">
      <alignment horizontal="left" vertical="top"/>
    </xf>
    <xf numFmtId="164" fontId="0" fillId="0" borderId="2" xfId="0" applyNumberFormat="1" applyFill="1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23" fillId="33" borderId="12" xfId="0" applyFont="1" applyFill="1" applyBorder="1" applyAlignment="1">
      <alignment horizontal="left"/>
    </xf>
    <xf numFmtId="0" fontId="23" fillId="33" borderId="12" xfId="0" applyFont="1" applyFill="1" applyBorder="1" applyAlignment="1">
      <alignment horizontal="center"/>
    </xf>
    <xf numFmtId="17" fontId="23" fillId="33" borderId="13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166" fontId="25" fillId="0" borderId="15" xfId="65" applyNumberFormat="1" applyFont="1" applyBorder="1" applyAlignment="1">
      <alignment horizontal="right"/>
    </xf>
    <xf numFmtId="0" fontId="21" fillId="0" borderId="16" xfId="0" applyFont="1" applyBorder="1" applyAlignment="1">
      <alignment horizontal="center"/>
    </xf>
    <xf numFmtId="165" fontId="21" fillId="0" borderId="16" xfId="52" applyFont="1" applyBorder="1" applyAlignment="1">
      <alignment horizontal="right"/>
    </xf>
    <xf numFmtId="0" fontId="21" fillId="0" borderId="16" xfId="0" applyFont="1" applyBorder="1" applyAlignment="1">
      <alignment horizontal="right"/>
    </xf>
    <xf numFmtId="0" fontId="21" fillId="0" borderId="15" xfId="0" applyFont="1" applyBorder="1" applyAlignment="1">
      <alignment horizontal="right"/>
    </xf>
    <xf numFmtId="0" fontId="0" fillId="0" borderId="15" xfId="0" applyBorder="1" applyAlignment="1">
      <alignment horizontal="center"/>
    </xf>
    <xf numFmtId="167" fontId="0" fillId="0" borderId="15" xfId="0" applyNumberFormat="1" applyBorder="1" applyAlignment="1">
      <alignment horizontal="right"/>
    </xf>
    <xf numFmtId="0" fontId="0" fillId="0" borderId="16" xfId="0" applyBorder="1" applyAlignment="1">
      <alignment horizontal="center"/>
    </xf>
    <xf numFmtId="4" fontId="0" fillId="0" borderId="16" xfId="0" applyNumberFormat="1" applyBorder="1" applyAlignment="1">
      <alignment horizontal="right"/>
    </xf>
    <xf numFmtId="167" fontId="0" fillId="0" borderId="14" xfId="0" applyNumberFormat="1" applyBorder="1" applyAlignment="1">
      <alignment horizontal="right"/>
    </xf>
    <xf numFmtId="167" fontId="21" fillId="0" borderId="14" xfId="0" applyNumberFormat="1" applyFont="1" applyBorder="1" applyAlignment="1">
      <alignment horizontal="right"/>
    </xf>
    <xf numFmtId="4" fontId="26" fillId="0" borderId="16" xfId="0" applyNumberFormat="1" applyFont="1" applyBorder="1" applyAlignment="1">
      <alignment horizontal="right"/>
    </xf>
    <xf numFmtId="166" fontId="26" fillId="0" borderId="14" xfId="0" applyNumberFormat="1" applyFont="1" applyBorder="1" applyAlignment="1">
      <alignment horizontal="right"/>
    </xf>
    <xf numFmtId="4" fontId="0" fillId="0" borderId="15" xfId="0" applyNumberFormat="1" applyBorder="1" applyAlignment="1">
      <alignment horizontal="right"/>
    </xf>
    <xf numFmtId="166" fontId="0" fillId="0" borderId="14" xfId="0" applyNumberFormat="1" applyBorder="1" applyAlignment="1">
      <alignment horizontal="right"/>
    </xf>
    <xf numFmtId="2" fontId="0" fillId="0" borderId="14" xfId="0" applyNumberFormat="1" applyBorder="1" applyAlignment="1">
      <alignment horizontal="right"/>
    </xf>
    <xf numFmtId="166" fontId="0" fillId="0" borderId="16" xfId="0" applyNumberFormat="1" applyBorder="1" applyAlignment="1">
      <alignment horizontal="right"/>
    </xf>
    <xf numFmtId="0" fontId="0" fillId="0" borderId="14" xfId="0" applyBorder="1" applyAlignment="1">
      <alignment horizontal="center"/>
    </xf>
    <xf numFmtId="166" fontId="0" fillId="0" borderId="14" xfId="0" applyNumberFormat="1" applyBorder="1"/>
    <xf numFmtId="2" fontId="0" fillId="0" borderId="16" xfId="0" applyNumberFormat="1" applyBorder="1"/>
    <xf numFmtId="0" fontId="0" fillId="34" borderId="15" xfId="0" applyFill="1" applyBorder="1" applyAlignment="1">
      <alignment horizontal="center"/>
    </xf>
    <xf numFmtId="167" fontId="0" fillId="34" borderId="14" xfId="0" applyNumberFormat="1" applyFill="1" applyBorder="1" applyAlignment="1">
      <alignment horizontal="right"/>
    </xf>
    <xf numFmtId="0" fontId="0" fillId="34" borderId="16" xfId="0" applyFill="1" applyBorder="1" applyAlignment="1">
      <alignment horizontal="center"/>
    </xf>
    <xf numFmtId="4" fontId="0" fillId="34" borderId="16" xfId="0" applyNumberFormat="1" applyFill="1" applyBorder="1" applyAlignment="1">
      <alignment horizontal="right"/>
    </xf>
    <xf numFmtId="166" fontId="0" fillId="34" borderId="15" xfId="0" applyNumberFormat="1" applyFill="1" applyBorder="1" applyAlignment="1">
      <alignment horizontal="right"/>
    </xf>
    <xf numFmtId="2" fontId="0" fillId="34" borderId="16" xfId="0" applyNumberFormat="1" applyFill="1" applyBorder="1" applyAlignment="1">
      <alignment horizontal="right"/>
    </xf>
    <xf numFmtId="166" fontId="0" fillId="34" borderId="14" xfId="0" applyNumberFormat="1" applyFill="1" applyBorder="1" applyAlignment="1">
      <alignment horizontal="right"/>
    </xf>
    <xf numFmtId="166" fontId="0" fillId="34" borderId="17" xfId="0" applyNumberFormat="1" applyFill="1" applyBorder="1" applyAlignment="1">
      <alignment horizontal="right"/>
    </xf>
    <xf numFmtId="166" fontId="26" fillId="34" borderId="14" xfId="0" applyNumberFormat="1" applyFont="1" applyFill="1" applyBorder="1" applyAlignment="1">
      <alignment horizontal="right"/>
    </xf>
    <xf numFmtId="4" fontId="0" fillId="34" borderId="18" xfId="0" applyNumberFormat="1" applyFill="1" applyBorder="1" applyAlignment="1">
      <alignment horizontal="right"/>
    </xf>
    <xf numFmtId="4" fontId="26" fillId="34" borderId="16" xfId="0" applyNumberFormat="1" applyFont="1" applyFill="1" applyBorder="1" applyAlignment="1">
      <alignment horizontal="right"/>
    </xf>
    <xf numFmtId="0" fontId="0" fillId="34" borderId="14" xfId="0" applyFill="1" applyBorder="1" applyAlignment="1">
      <alignment horizontal="center"/>
    </xf>
    <xf numFmtId="166" fontId="0" fillId="34" borderId="14" xfId="0" applyNumberFormat="1" applyFill="1" applyBorder="1"/>
    <xf numFmtId="2" fontId="0" fillId="34" borderId="16" xfId="0" applyNumberFormat="1" applyFill="1" applyBorder="1"/>
    <xf numFmtId="0" fontId="0" fillId="35" borderId="15" xfId="0" applyFill="1" applyBorder="1" applyAlignment="1">
      <alignment horizontal="center"/>
    </xf>
    <xf numFmtId="4" fontId="0" fillId="35" borderId="14" xfId="0" applyNumberFormat="1" applyFill="1" applyBorder="1" applyAlignment="1">
      <alignment horizontal="right"/>
    </xf>
    <xf numFmtId="0" fontId="0" fillId="35" borderId="16" xfId="0" applyFill="1" applyBorder="1" applyAlignment="1">
      <alignment horizontal="center"/>
    </xf>
    <xf numFmtId="4" fontId="0" fillId="35" borderId="16" xfId="0" applyNumberFormat="1" applyFill="1" applyBorder="1" applyAlignment="1">
      <alignment horizontal="right"/>
    </xf>
    <xf numFmtId="0" fontId="0" fillId="35" borderId="15" xfId="0" applyFill="1" applyBorder="1" applyAlignment="1">
      <alignment horizontal="right"/>
    </xf>
    <xf numFmtId="0" fontId="0" fillId="35" borderId="16" xfId="0" applyFill="1" applyBorder="1" applyAlignment="1">
      <alignment horizontal="right"/>
    </xf>
    <xf numFmtId="0" fontId="0" fillId="35" borderId="15" xfId="0" applyFill="1" applyBorder="1"/>
    <xf numFmtId="0" fontId="0" fillId="35" borderId="14" xfId="0" applyFill="1" applyBorder="1"/>
    <xf numFmtId="0" fontId="0" fillId="35" borderId="14" xfId="0" applyFill="1" applyBorder="1" applyAlignment="1">
      <alignment horizontal="center"/>
    </xf>
    <xf numFmtId="166" fontId="0" fillId="35" borderId="14" xfId="0" applyNumberFormat="1" applyFill="1" applyBorder="1"/>
    <xf numFmtId="2" fontId="0" fillId="35" borderId="16" xfId="0" applyNumberFormat="1" applyFill="1" applyBorder="1"/>
    <xf numFmtId="0" fontId="0" fillId="36" borderId="14" xfId="0" applyFill="1" applyBorder="1" applyAlignment="1">
      <alignment horizontal="center"/>
    </xf>
    <xf numFmtId="166" fontId="0" fillId="36" borderId="14" xfId="0" applyNumberFormat="1" applyFill="1" applyBorder="1"/>
    <xf numFmtId="0" fontId="0" fillId="36" borderId="16" xfId="0" applyFill="1" applyBorder="1" applyAlignment="1">
      <alignment horizontal="center"/>
    </xf>
    <xf numFmtId="2" fontId="0" fillId="36" borderId="16" xfId="0" applyNumberFormat="1" applyFill="1" applyBorder="1"/>
    <xf numFmtId="0" fontId="24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/>
    </xf>
    <xf numFmtId="167" fontId="24" fillId="0" borderId="2" xfId="0" applyNumberFormat="1" applyFont="1" applyBorder="1" applyAlignment="1">
      <alignment horizontal="center" vertical="center"/>
    </xf>
    <xf numFmtId="4" fontId="0" fillId="0" borderId="0" xfId="0" applyNumberFormat="1"/>
    <xf numFmtId="166" fontId="0" fillId="0" borderId="0" xfId="0" applyNumberFormat="1"/>
    <xf numFmtId="2" fontId="0" fillId="0" borderId="0" xfId="0" applyNumberFormat="1"/>
    <xf numFmtId="164" fontId="0" fillId="0" borderId="2" xfId="4" applyNumberFormat="1" applyFont="1" applyFill="1" applyBorder="1" applyAlignment="1">
      <alignment horizontal="left" vertical="top"/>
    </xf>
    <xf numFmtId="43" fontId="0" fillId="0" borderId="2" xfId="0" applyNumberFormat="1" applyFill="1" applyBorder="1" applyAlignment="1">
      <alignment horizontal="left" vertical="top"/>
    </xf>
    <xf numFmtId="0" fontId="0" fillId="37" borderId="0" xfId="0" applyFill="1"/>
    <xf numFmtId="164" fontId="0" fillId="37" borderId="0" xfId="0" applyNumberFormat="1" applyFill="1" applyBorder="1" applyAlignment="1">
      <alignment horizontal="left" vertical="top"/>
    </xf>
    <xf numFmtId="43" fontId="0" fillId="38" borderId="0" xfId="4" applyFont="1" applyFill="1" applyBorder="1" applyAlignment="1">
      <alignment horizontal="left" vertical="top"/>
    </xf>
    <xf numFmtId="0" fontId="0" fillId="38" borderId="0" xfId="0" applyFill="1" applyBorder="1" applyAlignment="1">
      <alignment horizontal="left" vertical="top"/>
    </xf>
    <xf numFmtId="0" fontId="0" fillId="38" borderId="2" xfId="0" applyFill="1" applyBorder="1" applyAlignment="1">
      <alignment horizontal="left" vertical="top"/>
    </xf>
    <xf numFmtId="0" fontId="0" fillId="0" borderId="0" xfId="0"/>
    <xf numFmtId="0" fontId="28" fillId="0" borderId="1" xfId="95" applyFont="1" applyFill="1" applyBorder="1" applyAlignment="1">
      <alignment horizontal="right" vertical="top" wrapText="1"/>
    </xf>
    <xf numFmtId="0" fontId="28" fillId="0" borderId="1" xfId="95" applyFont="1" applyFill="1" applyBorder="1" applyAlignment="1">
      <alignment horizontal="left" vertical="top" wrapText="1"/>
    </xf>
    <xf numFmtId="1" fontId="30" fillId="0" borderId="1" xfId="95" applyNumberFormat="1" applyFont="1" applyFill="1" applyBorder="1" applyAlignment="1">
      <alignment horizontal="center" vertical="top" shrinkToFit="1"/>
    </xf>
    <xf numFmtId="0" fontId="1" fillId="0" borderId="1" xfId="95" applyFill="1" applyBorder="1" applyAlignment="1">
      <alignment horizontal="left" vertical="top" wrapText="1"/>
    </xf>
    <xf numFmtId="0" fontId="31" fillId="0" borderId="1" xfId="95" applyFont="1" applyFill="1" applyBorder="1" applyAlignment="1">
      <alignment horizontal="left" vertical="top" wrapText="1"/>
    </xf>
    <xf numFmtId="0" fontId="1" fillId="0" borderId="1" xfId="95" applyFill="1" applyBorder="1" applyAlignment="1">
      <alignment horizontal="center" vertical="top" wrapText="1"/>
    </xf>
    <xf numFmtId="0" fontId="32" fillId="0" borderId="15" xfId="131" applyBorder="1" applyAlignment="1">
      <alignment horizontal="center"/>
    </xf>
    <xf numFmtId="0" fontId="23" fillId="33" borderId="12" xfId="131" applyFont="1" applyFill="1" applyBorder="1" applyAlignment="1">
      <alignment horizontal="center"/>
    </xf>
    <xf numFmtId="0" fontId="21" fillId="0" borderId="15" xfId="131" applyFont="1" applyBorder="1" applyAlignment="1">
      <alignment horizontal="center"/>
    </xf>
    <xf numFmtId="0" fontId="32" fillId="0" borderId="16" xfId="131" applyBorder="1" applyAlignment="1">
      <alignment horizontal="center"/>
    </xf>
    <xf numFmtId="0" fontId="32" fillId="0" borderId="15" xfId="131" applyFill="1" applyBorder="1" applyAlignment="1">
      <alignment horizontal="center"/>
    </xf>
    <xf numFmtId="4" fontId="32" fillId="0" borderId="16" xfId="131" applyNumberFormat="1" applyFill="1" applyBorder="1" applyAlignment="1">
      <alignment horizontal="right"/>
    </xf>
    <xf numFmtId="0" fontId="24" fillId="38" borderId="2" xfId="131" applyFont="1" applyFill="1" applyBorder="1" applyAlignment="1">
      <alignment horizontal="center" vertical="center"/>
    </xf>
    <xf numFmtId="17" fontId="23" fillId="33" borderId="13" xfId="131" applyNumberFormat="1" applyFont="1" applyFill="1" applyBorder="1" applyAlignment="1">
      <alignment horizontal="center"/>
    </xf>
    <xf numFmtId="0" fontId="32" fillId="0" borderId="14" xfId="131" applyFill="1" applyBorder="1" applyAlignment="1">
      <alignment horizontal="center"/>
    </xf>
    <xf numFmtId="0" fontId="32" fillId="0" borderId="16" xfId="131" applyFill="1" applyBorder="1" applyAlignment="1">
      <alignment horizontal="center"/>
    </xf>
    <xf numFmtId="0" fontId="32" fillId="35" borderId="15" xfId="131" applyFill="1" applyBorder="1" applyAlignment="1">
      <alignment horizontal="center"/>
    </xf>
    <xf numFmtId="0" fontId="32" fillId="35" borderId="15" xfId="131" applyFill="1" applyBorder="1" applyAlignment="1">
      <alignment horizontal="right"/>
    </xf>
    <xf numFmtId="0" fontId="32" fillId="35" borderId="16" xfId="131" applyFill="1" applyBorder="1" applyAlignment="1">
      <alignment horizontal="right"/>
    </xf>
    <xf numFmtId="4" fontId="32" fillId="35" borderId="14" xfId="131" applyNumberFormat="1" applyFill="1" applyBorder="1" applyAlignment="1">
      <alignment horizontal="right"/>
    </xf>
    <xf numFmtId="0" fontId="32" fillId="35" borderId="16" xfId="131" applyFill="1" applyBorder="1" applyAlignment="1">
      <alignment horizontal="center"/>
    </xf>
    <xf numFmtId="4" fontId="32" fillId="35" borderId="16" xfId="131" applyNumberFormat="1" applyFill="1" applyBorder="1" applyAlignment="1">
      <alignment horizontal="right"/>
    </xf>
    <xf numFmtId="0" fontId="32" fillId="35" borderId="15" xfId="131" applyFill="1" applyBorder="1"/>
    <xf numFmtId="0" fontId="32" fillId="35" borderId="14" xfId="131" applyFill="1" applyBorder="1"/>
    <xf numFmtId="4" fontId="26" fillId="0" borderId="16" xfId="131" applyNumberFormat="1" applyFont="1" applyFill="1" applyBorder="1" applyAlignment="1">
      <alignment horizontal="right"/>
    </xf>
    <xf numFmtId="0" fontId="21" fillId="0" borderId="16" xfId="131" applyFont="1" applyBorder="1" applyAlignment="1">
      <alignment horizontal="center"/>
    </xf>
    <xf numFmtId="165" fontId="21" fillId="0" borderId="16" xfId="52" applyFont="1" applyBorder="1" applyAlignment="1">
      <alignment horizontal="right"/>
    </xf>
    <xf numFmtId="0" fontId="21" fillId="0" borderId="16" xfId="131" applyFont="1" applyBorder="1" applyAlignment="1">
      <alignment horizontal="right"/>
    </xf>
    <xf numFmtId="0" fontId="21" fillId="0" borderId="15" xfId="131" applyFont="1" applyBorder="1" applyAlignment="1">
      <alignment horizontal="right"/>
    </xf>
    <xf numFmtId="167" fontId="32" fillId="0" borderId="15" xfId="131" applyNumberFormat="1" applyFill="1" applyBorder="1" applyAlignment="1">
      <alignment horizontal="right"/>
    </xf>
    <xf numFmtId="167" fontId="32" fillId="0" borderId="14" xfId="131" applyNumberFormat="1" applyFill="1" applyBorder="1" applyAlignment="1">
      <alignment horizontal="right"/>
    </xf>
    <xf numFmtId="167" fontId="21" fillId="0" borderId="14" xfId="131" applyNumberFormat="1" applyFont="1" applyBorder="1" applyAlignment="1">
      <alignment horizontal="right"/>
    </xf>
    <xf numFmtId="166" fontId="32" fillId="0" borderId="14" xfId="131" applyNumberFormat="1" applyFill="1" applyBorder="1" applyAlignment="1">
      <alignment horizontal="right"/>
    </xf>
    <xf numFmtId="166" fontId="26" fillId="0" borderId="14" xfId="131" applyNumberFormat="1" applyFont="1" applyFill="1" applyBorder="1" applyAlignment="1">
      <alignment horizontal="right"/>
    </xf>
    <xf numFmtId="0" fontId="32" fillId="35" borderId="14" xfId="131" applyFill="1" applyBorder="1" applyAlignment="1">
      <alignment horizontal="center"/>
    </xf>
    <xf numFmtId="166" fontId="32" fillId="35" borderId="14" xfId="131" applyNumberFormat="1" applyFill="1" applyBorder="1"/>
    <xf numFmtId="2" fontId="32" fillId="35" borderId="16" xfId="131" applyNumberFormat="1" applyFill="1" applyBorder="1"/>
    <xf numFmtId="166" fontId="32" fillId="0" borderId="14" xfId="131" applyNumberFormat="1" applyFill="1" applyBorder="1"/>
    <xf numFmtId="2" fontId="32" fillId="0" borderId="16" xfId="131" applyNumberFormat="1" applyFill="1" applyBorder="1"/>
    <xf numFmtId="166" fontId="25" fillId="0" borderId="15" xfId="107" applyNumberFormat="1" applyFont="1" applyFill="1" applyBorder="1" applyAlignment="1">
      <alignment horizontal="right"/>
    </xf>
    <xf numFmtId="166" fontId="32" fillId="0" borderId="16" xfId="131" applyNumberFormat="1" applyFill="1" applyBorder="1" applyAlignment="1">
      <alignment horizontal="right"/>
    </xf>
    <xf numFmtId="0" fontId="23" fillId="33" borderId="12" xfId="131" applyFont="1" applyFill="1" applyBorder="1" applyAlignment="1">
      <alignment horizontal="left"/>
    </xf>
    <xf numFmtId="2" fontId="32" fillId="0" borderId="14" xfId="131" applyNumberFormat="1" applyFill="1" applyBorder="1" applyAlignment="1">
      <alignment horizontal="right"/>
    </xf>
    <xf numFmtId="4" fontId="32" fillId="0" borderId="15" xfId="131" applyNumberFormat="1" applyFill="1" applyBorder="1" applyAlignment="1">
      <alignment horizontal="right"/>
    </xf>
    <xf numFmtId="0" fontId="32" fillId="34" borderId="15" xfId="131" applyFill="1" applyBorder="1" applyAlignment="1">
      <alignment horizontal="center"/>
    </xf>
    <xf numFmtId="167" fontId="32" fillId="34" borderId="14" xfId="131" applyNumberFormat="1" applyFill="1" applyBorder="1" applyAlignment="1">
      <alignment horizontal="right"/>
    </xf>
    <xf numFmtId="0" fontId="32" fillId="34" borderId="16" xfId="131" applyFill="1" applyBorder="1" applyAlignment="1">
      <alignment horizontal="center"/>
    </xf>
    <xf numFmtId="4" fontId="32" fillId="34" borderId="16" xfId="131" applyNumberFormat="1" applyFill="1" applyBorder="1" applyAlignment="1">
      <alignment horizontal="right"/>
    </xf>
    <xf numFmtId="166" fontId="32" fillId="34" borderId="14" xfId="131" applyNumberFormat="1" applyFill="1" applyBorder="1" applyAlignment="1">
      <alignment horizontal="right"/>
    </xf>
    <xf numFmtId="166" fontId="32" fillId="34" borderId="17" xfId="131" applyNumberFormat="1" applyFill="1" applyBorder="1" applyAlignment="1">
      <alignment horizontal="right"/>
    </xf>
    <xf numFmtId="166" fontId="26" fillId="34" borderId="14" xfId="131" applyNumberFormat="1" applyFont="1" applyFill="1" applyBorder="1" applyAlignment="1">
      <alignment horizontal="right"/>
    </xf>
    <xf numFmtId="4" fontId="32" fillId="34" borderId="18" xfId="131" applyNumberFormat="1" applyFill="1" applyBorder="1" applyAlignment="1">
      <alignment horizontal="right"/>
    </xf>
    <xf numFmtId="4" fontId="26" fillId="34" borderId="16" xfId="131" applyNumberFormat="1" applyFont="1" applyFill="1" applyBorder="1" applyAlignment="1">
      <alignment horizontal="right"/>
    </xf>
    <xf numFmtId="0" fontId="32" fillId="36" borderId="14" xfId="131" applyFill="1" applyBorder="1" applyAlignment="1">
      <alignment horizontal="center"/>
    </xf>
    <xf numFmtId="166" fontId="32" fillId="36" borderId="14" xfId="131" applyNumberFormat="1" applyFill="1" applyBorder="1"/>
    <xf numFmtId="0" fontId="32" fillId="36" borderId="16" xfId="131" applyFill="1" applyBorder="1" applyAlignment="1">
      <alignment horizontal="center"/>
    </xf>
    <xf numFmtId="2" fontId="32" fillId="36" borderId="16" xfId="131" applyNumberFormat="1" applyFill="1" applyBorder="1"/>
    <xf numFmtId="0" fontId="24" fillId="38" borderId="2" xfId="131" applyFont="1" applyFill="1" applyBorder="1" applyAlignment="1">
      <alignment horizontal="left" vertical="center" wrapText="1"/>
    </xf>
    <xf numFmtId="167" fontId="24" fillId="38" borderId="2" xfId="131" applyNumberFormat="1" applyFont="1" applyFill="1" applyBorder="1" applyAlignment="1">
      <alignment horizontal="center" vertical="center"/>
    </xf>
    <xf numFmtId="43" fontId="21" fillId="0" borderId="15" xfId="131" applyNumberFormat="1" applyFont="1" applyBorder="1" applyAlignment="1">
      <alignment horizontal="right"/>
    </xf>
    <xf numFmtId="0" fontId="24" fillId="0" borderId="14" xfId="131" applyFont="1" applyBorder="1" applyAlignment="1">
      <alignment horizontal="left" vertical="center"/>
    </xf>
    <xf numFmtId="0" fontId="21" fillId="0" borderId="16" xfId="131" applyFont="1" applyBorder="1" applyAlignment="1">
      <alignment horizontal="left" vertical="center"/>
    </xf>
    <xf numFmtId="0" fontId="24" fillId="36" borderId="14" xfId="131" applyFont="1" applyFill="1" applyBorder="1" applyAlignment="1">
      <alignment horizontal="left" vertical="center"/>
    </xf>
    <xf numFmtId="0" fontId="24" fillId="36" borderId="16" xfId="131" applyFont="1" applyFill="1" applyBorder="1" applyAlignment="1">
      <alignment horizontal="left" vertical="center"/>
    </xf>
    <xf numFmtId="0" fontId="24" fillId="35" borderId="14" xfId="131" applyFont="1" applyFill="1" applyBorder="1" applyAlignment="1">
      <alignment horizontal="left" vertical="center"/>
    </xf>
    <xf numFmtId="0" fontId="24" fillId="35" borderId="16" xfId="131" applyFont="1" applyFill="1" applyBorder="1" applyAlignment="1">
      <alignment horizontal="left" vertical="center"/>
    </xf>
    <xf numFmtId="0" fontId="24" fillId="36" borderId="14" xfId="131" applyFont="1" applyFill="1" applyBorder="1" applyAlignment="1">
      <alignment horizontal="left" vertical="center" wrapText="1"/>
    </xf>
    <xf numFmtId="0" fontId="24" fillId="36" borderId="16" xfId="131" applyFont="1" applyFill="1" applyBorder="1" applyAlignment="1">
      <alignment horizontal="left" vertical="center" wrapText="1"/>
    </xf>
    <xf numFmtId="0" fontId="32" fillId="35" borderId="16" xfId="131" applyFill="1" applyBorder="1" applyAlignment="1">
      <alignment horizontal="left" vertical="center"/>
    </xf>
    <xf numFmtId="0" fontId="24" fillId="0" borderId="14" xfId="131" applyFont="1" applyFill="1" applyBorder="1" applyAlignment="1">
      <alignment horizontal="left" vertical="center"/>
    </xf>
    <xf numFmtId="0" fontId="32" fillId="0" borderId="16" xfId="131" applyFill="1" applyBorder="1" applyAlignment="1">
      <alignment horizontal="left" vertical="center"/>
    </xf>
    <xf numFmtId="0" fontId="32" fillId="0" borderId="16" xfId="131" applyBorder="1" applyAlignment="1">
      <alignment horizontal="left" vertical="center"/>
    </xf>
    <xf numFmtId="0" fontId="24" fillId="0" borderId="15" xfId="131" applyFont="1" applyBorder="1" applyAlignment="1">
      <alignment horizontal="left" vertical="center"/>
    </xf>
    <xf numFmtId="0" fontId="24" fillId="34" borderId="14" xfId="131" applyFont="1" applyFill="1" applyBorder="1" applyAlignment="1">
      <alignment horizontal="left" vertical="center"/>
    </xf>
    <xf numFmtId="0" fontId="32" fillId="34" borderId="16" xfId="131" applyFill="1" applyBorder="1" applyAlignment="1">
      <alignment horizontal="left" vertical="center"/>
    </xf>
    <xf numFmtId="0" fontId="24" fillId="0" borderId="16" xfId="131" applyFont="1" applyFill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4" fillId="34" borderId="14" xfId="0" applyFont="1" applyFill="1" applyBorder="1" applyAlignment="1">
      <alignment horizontal="left" vertical="center"/>
    </xf>
    <xf numFmtId="0" fontId="0" fillId="34" borderId="16" xfId="0" applyFill="1" applyBorder="1" applyAlignment="1">
      <alignment horizontal="left" vertical="center"/>
    </xf>
    <xf numFmtId="0" fontId="24" fillId="0" borderId="15" xfId="0" applyFont="1" applyBorder="1" applyAlignment="1">
      <alignment horizontal="left" vertical="center"/>
    </xf>
    <xf numFmtId="0" fontId="24" fillId="0" borderId="16" xfId="0" applyFont="1" applyBorder="1" applyAlignment="1">
      <alignment horizontal="left" vertical="center"/>
    </xf>
    <xf numFmtId="0" fontId="27" fillId="34" borderId="14" xfId="0" applyFont="1" applyFill="1" applyBorder="1" applyAlignment="1">
      <alignment horizontal="left" vertical="center"/>
    </xf>
    <xf numFmtId="0" fontId="26" fillId="34" borderId="16" xfId="0" applyFont="1" applyFill="1" applyBorder="1" applyAlignment="1">
      <alignment horizontal="left" vertical="center"/>
    </xf>
    <xf numFmtId="0" fontId="24" fillId="35" borderId="14" xfId="0" applyFont="1" applyFill="1" applyBorder="1" applyAlignment="1">
      <alignment horizontal="left" vertical="center"/>
    </xf>
    <xf numFmtId="0" fontId="0" fillId="35" borderId="16" xfId="0" applyFill="1" applyBorder="1" applyAlignment="1">
      <alignment horizontal="left" vertical="center"/>
    </xf>
    <xf numFmtId="0" fontId="21" fillId="34" borderId="16" xfId="0" applyFont="1" applyFill="1" applyBorder="1" applyAlignment="1">
      <alignment horizontal="left" vertical="center"/>
    </xf>
    <xf numFmtId="0" fontId="24" fillId="34" borderId="14" xfId="0" applyFont="1" applyFill="1" applyBorder="1" applyAlignment="1">
      <alignment horizontal="left" vertical="center" wrapText="1"/>
    </xf>
    <xf numFmtId="0" fontId="24" fillId="34" borderId="16" xfId="0" applyFont="1" applyFill="1" applyBorder="1" applyAlignment="1">
      <alignment horizontal="left" vertical="center" wrapText="1"/>
    </xf>
    <xf numFmtId="0" fontId="24" fillId="35" borderId="16" xfId="0" applyFont="1" applyFill="1" applyBorder="1" applyAlignment="1">
      <alignment horizontal="left" vertical="center"/>
    </xf>
    <xf numFmtId="0" fontId="24" fillId="36" borderId="14" xfId="0" applyFont="1" applyFill="1" applyBorder="1" applyAlignment="1">
      <alignment horizontal="left" vertical="center" wrapText="1"/>
    </xf>
    <xf numFmtId="0" fontId="24" fillId="36" borderId="16" xfId="0" applyFont="1" applyFill="1" applyBorder="1" applyAlignment="1">
      <alignment horizontal="left" vertical="center" wrapText="1"/>
    </xf>
    <xf numFmtId="0" fontId="24" fillId="36" borderId="14" xfId="0" applyFont="1" applyFill="1" applyBorder="1" applyAlignment="1">
      <alignment horizontal="left" vertical="center"/>
    </xf>
    <xf numFmtId="0" fontId="24" fillId="36" borderId="16" xfId="0" applyFont="1" applyFill="1" applyBorder="1" applyAlignment="1">
      <alignment horizontal="left" vertical="center"/>
    </xf>
    <xf numFmtId="20" fontId="29" fillId="0" borderId="1" xfId="95" applyNumberFormat="1" applyFont="1" applyFill="1" applyBorder="1" applyAlignment="1">
      <alignment horizontal="right" vertical="top" wrapText="1"/>
    </xf>
    <xf numFmtId="20" fontId="29" fillId="0" borderId="1" xfId="95" applyNumberFormat="1" applyFont="1" applyFill="1" applyBorder="1" applyAlignment="1">
      <alignment horizontal="left" vertical="top" wrapText="1" indent="3"/>
    </xf>
    <xf numFmtId="20" fontId="29" fillId="0" borderId="1" xfId="95" applyNumberFormat="1" applyFont="1" applyFill="1" applyBorder="1" applyAlignment="1">
      <alignment horizontal="left" vertical="top" wrapText="1" indent="2"/>
    </xf>
  </cellXfs>
  <cellStyles count="372">
    <cellStyle name="20% - Accent1" xfId="24" builtinId="30" customBuiltin="1"/>
    <cellStyle name="20% - Accent1 2" xfId="213"/>
    <cellStyle name="20% - Accent1 2 2" xfId="214"/>
    <cellStyle name="20% - Accent2" xfId="28" builtinId="34" customBuiltin="1"/>
    <cellStyle name="20% - Accent2 2" xfId="215"/>
    <cellStyle name="20% - Accent2 2 2" xfId="216"/>
    <cellStyle name="20% - Accent3" xfId="32" builtinId="38" customBuiltin="1"/>
    <cellStyle name="20% - Accent3 2" xfId="217"/>
    <cellStyle name="20% - Accent3 2 2" xfId="218"/>
    <cellStyle name="20% - Accent4" xfId="36" builtinId="42" customBuiltin="1"/>
    <cellStyle name="20% - Accent4 2" xfId="219"/>
    <cellStyle name="20% - Accent4 2 2" xfId="220"/>
    <cellStyle name="20% - Accent5" xfId="40" builtinId="46" customBuiltin="1"/>
    <cellStyle name="20% - Accent5 2" xfId="221"/>
    <cellStyle name="20% - Accent5 2 2" xfId="222"/>
    <cellStyle name="20% - Accent6" xfId="44" builtinId="50" customBuiltin="1"/>
    <cellStyle name="20% - Accent6 2" xfId="223"/>
    <cellStyle name="20% - Accent6 2 2" xfId="224"/>
    <cellStyle name="40% - Accent1" xfId="25" builtinId="31" customBuiltin="1"/>
    <cellStyle name="40% - Accent1 2" xfId="225"/>
    <cellStyle name="40% - Accent1 2 2" xfId="226"/>
    <cellStyle name="40% - Accent2" xfId="29" builtinId="35" customBuiltin="1"/>
    <cellStyle name="40% - Accent2 2" xfId="227"/>
    <cellStyle name="40% - Accent2 2 2" xfId="228"/>
    <cellStyle name="40% - Accent3" xfId="33" builtinId="39" customBuiltin="1"/>
    <cellStyle name="40% - Accent3 2" xfId="229"/>
    <cellStyle name="40% - Accent3 2 2" xfId="230"/>
    <cellStyle name="40% - Accent4" xfId="37" builtinId="43" customBuiltin="1"/>
    <cellStyle name="40% - Accent4 2" xfId="231"/>
    <cellStyle name="40% - Accent4 2 2" xfId="232"/>
    <cellStyle name="40% - Accent5" xfId="41" builtinId="47" customBuiltin="1"/>
    <cellStyle name="40% - Accent5 2" xfId="233"/>
    <cellStyle name="40% - Accent5 2 2" xfId="234"/>
    <cellStyle name="40% - Accent6" xfId="45" builtinId="51" customBuiltin="1"/>
    <cellStyle name="40% - Accent6 2" xfId="235"/>
    <cellStyle name="40% - Accent6 2 2" xfId="236"/>
    <cellStyle name="60% - Accent1" xfId="26" builtinId="32" customBuiltin="1"/>
    <cellStyle name="60% - Accent1 2" xfId="73"/>
    <cellStyle name="60% - Accent1 2 2" xfId="238"/>
    <cellStyle name="60% - Accent1 2 3" xfId="237"/>
    <cellStyle name="60% - Accent1 3" xfId="124"/>
    <cellStyle name="60% - Accent1 4" xfId="99"/>
    <cellStyle name="60% - Accent2" xfId="30" builtinId="36" customBuiltin="1"/>
    <cellStyle name="60% - Accent2 2" xfId="74"/>
    <cellStyle name="60% - Accent2 2 2" xfId="240"/>
    <cellStyle name="60% - Accent2 2 3" xfId="239"/>
    <cellStyle name="60% - Accent2 3" xfId="125"/>
    <cellStyle name="60% - Accent2 4" xfId="100"/>
    <cellStyle name="60% - Accent3" xfId="34" builtinId="40" customBuiltin="1"/>
    <cellStyle name="60% - Accent3 2" xfId="75"/>
    <cellStyle name="60% - Accent3 2 2" xfId="242"/>
    <cellStyle name="60% - Accent3 2 3" xfId="241"/>
    <cellStyle name="60% - Accent3 3" xfId="126"/>
    <cellStyle name="60% - Accent3 4" xfId="101"/>
    <cellStyle name="60% - Accent4" xfId="38" builtinId="44" customBuiltin="1"/>
    <cellStyle name="60% - Accent4 2" xfId="76"/>
    <cellStyle name="60% - Accent4 2 2" xfId="244"/>
    <cellStyle name="60% - Accent4 2 3" xfId="243"/>
    <cellStyle name="60% - Accent4 3" xfId="127"/>
    <cellStyle name="60% - Accent4 4" xfId="102"/>
    <cellStyle name="60% - Accent5" xfId="42" builtinId="48" customBuiltin="1"/>
    <cellStyle name="60% - Accent5 2" xfId="77"/>
    <cellStyle name="60% - Accent5 2 2" xfId="246"/>
    <cellStyle name="60% - Accent5 2 3" xfId="245"/>
    <cellStyle name="60% - Accent5 3" xfId="128"/>
    <cellStyle name="60% - Accent5 4" xfId="103"/>
    <cellStyle name="60% - Accent6" xfId="46" builtinId="52" customBuiltin="1"/>
    <cellStyle name="60% - Accent6 2" xfId="78"/>
    <cellStyle name="60% - Accent6 2 2" xfId="248"/>
    <cellStyle name="60% - Accent6 2 3" xfId="247"/>
    <cellStyle name="60% - Accent6 3" xfId="129"/>
    <cellStyle name="60% - Accent6 4" xfId="104"/>
    <cellStyle name="Accent1" xfId="23" builtinId="29" customBuiltin="1"/>
    <cellStyle name="Accent1 2" xfId="249"/>
    <cellStyle name="Accent1 2 2" xfId="250"/>
    <cellStyle name="Accent2" xfId="27" builtinId="33" customBuiltin="1"/>
    <cellStyle name="Accent2 2" xfId="251"/>
    <cellStyle name="Accent2 2 2" xfId="252"/>
    <cellStyle name="Accent3" xfId="31" builtinId="37" customBuiltin="1"/>
    <cellStyle name="Accent3 2" xfId="253"/>
    <cellStyle name="Accent3 2 2" xfId="254"/>
    <cellStyle name="Accent4" xfId="35" builtinId="41" customBuiltin="1"/>
    <cellStyle name="Accent4 2" xfId="255"/>
    <cellStyle name="Accent4 2 2" xfId="256"/>
    <cellStyle name="Accent5" xfId="39" builtinId="45" customBuiltin="1"/>
    <cellStyle name="Accent5 2" xfId="257"/>
    <cellStyle name="Accent5 2 2" xfId="258"/>
    <cellStyle name="Accent6" xfId="43" builtinId="49" customBuiltin="1"/>
    <cellStyle name="Accent6 2" xfId="259"/>
    <cellStyle name="Accent6 2 2" xfId="260"/>
    <cellStyle name="Bad" xfId="12" builtinId="27" customBuiltin="1"/>
    <cellStyle name="Bad 2" xfId="261"/>
    <cellStyle name="Bad 2 2" xfId="262"/>
    <cellStyle name="Calculation" xfId="16" builtinId="22" customBuiltin="1"/>
    <cellStyle name="Calculation 2" xfId="263"/>
    <cellStyle name="Calculation 2 2" xfId="264"/>
    <cellStyle name="Check Cell" xfId="18" builtinId="23" customBuiltin="1"/>
    <cellStyle name="Check Cell 2" xfId="265"/>
    <cellStyle name="Check Cell 2 2" xfId="266"/>
    <cellStyle name="Comma" xfId="4" builtinId="3"/>
    <cellStyle name="Comma 10" xfId="267"/>
    <cellStyle name="Comma 11" xfId="268"/>
    <cellStyle name="Comma 2" xfId="52"/>
    <cellStyle name="Comma 2 2" xfId="53"/>
    <cellStyle name="Comma 2 2 2" xfId="269"/>
    <cellStyle name="Comma 2 2 3" xfId="270"/>
    <cellStyle name="Comma 2 3" xfId="54"/>
    <cellStyle name="Comma 2 3 2" xfId="110"/>
    <cellStyle name="Comma 2 3 3" xfId="168"/>
    <cellStyle name="Comma 2 4" xfId="109"/>
    <cellStyle name="Comma 2 4 2" xfId="271"/>
    <cellStyle name="Comma 2 5" xfId="137"/>
    <cellStyle name="Comma 2 5 2" xfId="360"/>
    <cellStyle name="Comma 3" xfId="55"/>
    <cellStyle name="Comma 3 2" xfId="56"/>
    <cellStyle name="Comma 3 2 2" xfId="112"/>
    <cellStyle name="Comma 3 2 2 2" xfId="200"/>
    <cellStyle name="Comma 3 2 2 3" xfId="153"/>
    <cellStyle name="Comma 3 2 3" xfId="184"/>
    <cellStyle name="Comma 3 2 4" xfId="170"/>
    <cellStyle name="Comma 3 2 5" xfId="272"/>
    <cellStyle name="Comma 3 3" xfId="79"/>
    <cellStyle name="Comma 3 3 2" xfId="273"/>
    <cellStyle name="Comma 3 3 3" xfId="138"/>
    <cellStyle name="Comma 3 4" xfId="111"/>
    <cellStyle name="Comma 3 5" xfId="169"/>
    <cellStyle name="Comma 3 6" xfId="274"/>
    <cellStyle name="Comma 4" xfId="57"/>
    <cellStyle name="Comma 4 2" xfId="58"/>
    <cellStyle name="Comma 4 2 2" xfId="114"/>
    <cellStyle name="Comma 4 2 3" xfId="172"/>
    <cellStyle name="Comma 4 3" xfId="113"/>
    <cellStyle name="Comma 4 3 2" xfId="152"/>
    <cellStyle name="Comma 4 4" xfId="185"/>
    <cellStyle name="Comma 4 5" xfId="171"/>
    <cellStyle name="Comma 5" xfId="51"/>
    <cellStyle name="Comma 5 2" xfId="108"/>
    <cellStyle name="Comma 6" xfId="59"/>
    <cellStyle name="Comma 6 2" xfId="60"/>
    <cellStyle name="Comma 6 2 2" xfId="116"/>
    <cellStyle name="Comma 6 2 3" xfId="174"/>
    <cellStyle name="Comma 6 3" xfId="115"/>
    <cellStyle name="Comma 6 4" xfId="173"/>
    <cellStyle name="Comma 7" xfId="61"/>
    <cellStyle name="Comma 7 2" xfId="117"/>
    <cellStyle name="Comma 7 2 2" xfId="275"/>
    <cellStyle name="Comma 7 3" xfId="186"/>
    <cellStyle name="Comma 8" xfId="62"/>
    <cellStyle name="Comma 8 2" xfId="118"/>
    <cellStyle name="Comma 8 3" xfId="175"/>
    <cellStyle name="Comma 9" xfId="136"/>
    <cellStyle name="Comma 9 2" xfId="193"/>
    <cellStyle name="Currency 2" xfId="183"/>
    <cellStyle name="Explanatory Text" xfId="21" builtinId="53" customBuiltin="1"/>
    <cellStyle name="Explanatory Text 2" xfId="276"/>
    <cellStyle name="Explanatory Text 2 2" xfId="277"/>
    <cellStyle name="Good" xfId="11" builtinId="26" customBuiltin="1"/>
    <cellStyle name="Good 2" xfId="278"/>
    <cellStyle name="Good 2 2" xfId="279"/>
    <cellStyle name="Heading 1" xfId="7" builtinId="16" customBuiltin="1"/>
    <cellStyle name="Heading 1 2" xfId="280"/>
    <cellStyle name="Heading 1 2 2" xfId="281"/>
    <cellStyle name="Heading 2" xfId="8" builtinId="17" customBuiltin="1"/>
    <cellStyle name="Heading 2 2" xfId="282"/>
    <cellStyle name="Heading 2 2 2" xfId="283"/>
    <cellStyle name="Heading 3" xfId="9" builtinId="18" customBuiltin="1"/>
    <cellStyle name="Heading 3 2" xfId="284"/>
    <cellStyle name="Heading 3 2 2" xfId="285"/>
    <cellStyle name="Heading 4" xfId="10" builtinId="19" customBuiltin="1"/>
    <cellStyle name="Heading 4 2" xfId="286"/>
    <cellStyle name="Heading 4 2 2" xfId="287"/>
    <cellStyle name="Hyperlink 2" xfId="363"/>
    <cellStyle name="Hyperlink 3" xfId="362"/>
    <cellStyle name="Hyperlink 4" xfId="361"/>
    <cellStyle name="Input" xfId="14" builtinId="20" customBuiltin="1"/>
    <cellStyle name="Input 2" xfId="288"/>
    <cellStyle name="Input 2 2" xfId="289"/>
    <cellStyle name="Linked Cell" xfId="17" builtinId="24" customBuiltin="1"/>
    <cellStyle name="Linked Cell 2" xfId="290"/>
    <cellStyle name="Linked Cell 2 2" xfId="291"/>
    <cellStyle name="Neutral" xfId="13" builtinId="28" customBuiltin="1"/>
    <cellStyle name="Neutral 2" xfId="80"/>
    <cellStyle name="Neutral 2 2" xfId="293"/>
    <cellStyle name="Neutral 2 3" xfId="292"/>
    <cellStyle name="Neutral 3" xfId="123"/>
    <cellStyle name="Neutral 4" xfId="98"/>
    <cellStyle name="Normal" xfId="0" builtinId="0"/>
    <cellStyle name="Normal 10" xfId="156"/>
    <cellStyle name="Normal 10 2" xfId="202"/>
    <cellStyle name="Normal 10 2 2" xfId="294"/>
    <cellStyle name="Normal 10 3" xfId="295"/>
    <cellStyle name="Normal 11" xfId="144"/>
    <cellStyle name="Normal 11 2" xfId="196"/>
    <cellStyle name="Normal 11 2 2" xfId="296"/>
    <cellStyle name="Normal 11 3" xfId="297"/>
    <cellStyle name="Normal 12" xfId="157"/>
    <cellStyle name="Normal 12 2" xfId="203"/>
    <cellStyle name="Normal 12 2 2" xfId="298"/>
    <cellStyle name="Normal 12 3" xfId="299"/>
    <cellStyle name="Normal 13" xfId="158"/>
    <cellStyle name="Normal 13 2" xfId="204"/>
    <cellStyle name="Normal 13 2 2" xfId="300"/>
    <cellStyle name="Normal 13 3" xfId="301"/>
    <cellStyle name="Normal 13 3 2" xfId="302"/>
    <cellStyle name="Normal 14" xfId="159"/>
    <cellStyle name="Normal 14 2" xfId="205"/>
    <cellStyle name="Normal 14 3" xfId="303"/>
    <cellStyle name="Normal 15" xfId="160"/>
    <cellStyle name="Normal 15 2" xfId="206"/>
    <cellStyle name="Normal 15 3" xfId="304"/>
    <cellStyle name="Normal 15 4" xfId="305"/>
    <cellStyle name="Normal 16" xfId="161"/>
    <cellStyle name="Normal 16 2" xfId="207"/>
    <cellStyle name="Normal 16 3" xfId="306"/>
    <cellStyle name="Normal 17" xfId="163"/>
    <cellStyle name="Normal 17 2" xfId="209"/>
    <cellStyle name="Normal 17 3" xfId="307"/>
    <cellStyle name="Normal 18" xfId="162"/>
    <cellStyle name="Normal 18 2" xfId="208"/>
    <cellStyle name="Normal 18 3" xfId="308"/>
    <cellStyle name="Normal 19" xfId="165"/>
    <cellStyle name="Normal 19 2" xfId="211"/>
    <cellStyle name="Normal 19 3" xfId="309"/>
    <cellStyle name="Normal 2" xfId="1"/>
    <cellStyle name="Normal 2 10" xfId="121"/>
    <cellStyle name="Normal 2 11" xfId="106"/>
    <cellStyle name="Normal 2 12" xfId="364"/>
    <cellStyle name="Normal 2 13" xfId="368"/>
    <cellStyle name="Normal 2 2" xfId="81"/>
    <cellStyle name="Normal 2 2 2" xfId="82"/>
    <cellStyle name="Normal 2 2 2 2" xfId="310"/>
    <cellStyle name="Normal 2 2 2 3" xfId="142"/>
    <cellStyle name="Normal 2 2 3" xfId="311"/>
    <cellStyle name="Normal 2 2 4" xfId="132"/>
    <cellStyle name="Normal 2 3" xfId="83"/>
    <cellStyle name="Normal 2 3 2" xfId="84"/>
    <cellStyle name="Normal 2 3 2 2" xfId="312"/>
    <cellStyle name="Normal 2 3 3" xfId="148"/>
    <cellStyle name="Normal 2 4" xfId="85"/>
    <cellStyle name="Normal 2 4 2" xfId="86"/>
    <cellStyle name="Normal 2 5" xfId="87"/>
    <cellStyle name="Normal 2 5 2" xfId="88"/>
    <cellStyle name="Normal 2 5 3" xfId="139"/>
    <cellStyle name="Normal 2 6" xfId="89"/>
    <cellStyle name="Normal 2 6 2" xfId="90"/>
    <cellStyle name="Normal 2 6 3" xfId="313"/>
    <cellStyle name="Normal 2 7" xfId="72"/>
    <cellStyle name="Normal 2 8" xfId="63"/>
    <cellStyle name="Normal 2 9" xfId="94"/>
    <cellStyle name="Normal 2 9 2" xfId="130"/>
    <cellStyle name="Normal 20" xfId="164"/>
    <cellStyle name="Normal 20 2" xfId="210"/>
    <cellStyle name="Normal 20 3" xfId="314"/>
    <cellStyle name="Normal 21" xfId="133"/>
    <cellStyle name="Normal 22" xfId="135"/>
    <cellStyle name="Normal 22 2" xfId="192"/>
    <cellStyle name="Normal 23" xfId="315"/>
    <cellStyle name="Normal 24" xfId="316"/>
    <cellStyle name="Normal 25" xfId="131"/>
    <cellStyle name="Normal 3" xfId="2"/>
    <cellStyle name="Normal 3 10" xfId="49"/>
    <cellStyle name="Normal 3 10 2" xfId="107"/>
    <cellStyle name="Normal 3 10 4" xfId="367"/>
    <cellStyle name="Normal 3 10 4 2" xfId="371"/>
    <cellStyle name="Normal 3 11" xfId="356"/>
    <cellStyle name="Normal 3 2" xfId="65"/>
    <cellStyle name="Normal 3 2 2" xfId="154"/>
    <cellStyle name="Normal 3 2 2 2" xfId="201"/>
    <cellStyle name="Normal 3 2 2 3" xfId="317"/>
    <cellStyle name="Normal 3 2 2 4" xfId="318"/>
    <cellStyle name="Normal 3 2 3" xfId="149"/>
    <cellStyle name="Normal 3 2 3 2" xfId="319"/>
    <cellStyle name="Normal 3 2 4" xfId="187"/>
    <cellStyle name="Normal 3 2 5" xfId="177"/>
    <cellStyle name="Normal 3 2 6" xfId="355"/>
    <cellStyle name="Normal 3 3" xfId="66"/>
    <cellStyle name="Normal 3 3 2" xfId="145"/>
    <cellStyle name="Normal 3 3 3" xfId="188"/>
    <cellStyle name="Normal 3 3 4" xfId="178"/>
    <cellStyle name="Normal 3 4" xfId="67"/>
    <cellStyle name="Normal 3 4 2" xfId="189"/>
    <cellStyle name="Normal 3 4 3" xfId="179"/>
    <cellStyle name="Normal 3 5" xfId="68"/>
    <cellStyle name="Normal 3 5 2" xfId="190"/>
    <cellStyle name="Normal 3 5 3" xfId="180"/>
    <cellStyle name="Normal 3 6" xfId="69"/>
    <cellStyle name="Normal 3 6 2" xfId="191"/>
    <cellStyle name="Normal 3 6 3" xfId="181"/>
    <cellStyle name="Normal 3 7" xfId="91"/>
    <cellStyle name="Normal 3 7 2" xfId="140"/>
    <cellStyle name="Normal 3 8" xfId="64"/>
    <cellStyle name="Normal 3 9" xfId="95"/>
    <cellStyle name="Normal 3 9 2" xfId="176"/>
    <cellStyle name="Normal 3 9 2 2" xfId="369"/>
    <cellStyle name="Normal 30" xfId="167"/>
    <cellStyle name="Normal 4" xfId="3"/>
    <cellStyle name="Normal 4 2" xfId="50"/>
    <cellStyle name="Normal 4 2 2" xfId="320"/>
    <cellStyle name="Normal 4 2 3" xfId="194"/>
    <cellStyle name="Normal 4 3" xfId="96"/>
    <cellStyle name="Normal 4 3 2" xfId="321"/>
    <cellStyle name="Normal 4 4" xfId="48"/>
    <cellStyle name="Normal 4 4 2" xfId="105"/>
    <cellStyle name="Normal 4 5" xfId="141"/>
    <cellStyle name="Normal 4 5 2" xfId="359"/>
    <cellStyle name="Normal 5" xfId="47"/>
    <cellStyle name="Normal 5 2" xfId="166"/>
    <cellStyle name="Normal 5 2 2" xfId="212"/>
    <cellStyle name="Normal 5 2 2 2" xfId="322"/>
    <cellStyle name="Normal 5 2 2 3" xfId="370"/>
    <cellStyle name="Normal 5 2 3" xfId="323"/>
    <cellStyle name="Normal 5 2 3 2" xfId="324"/>
    <cellStyle name="Normal 5 2 4" xfId="325"/>
    <cellStyle name="Normal 5 2 5" xfId="357"/>
    <cellStyle name="Normal 5 3" xfId="143"/>
    <cellStyle name="Normal 5 3 2" xfId="195"/>
    <cellStyle name="Normal 5 3 3" xfId="365"/>
    <cellStyle name="Normal 5 4" xfId="326"/>
    <cellStyle name="Normal 5 4 2" xfId="327"/>
    <cellStyle name="Normal 5 5" xfId="328"/>
    <cellStyle name="Normal 5 6" xfId="134"/>
    <cellStyle name="Normal 6" xfId="92"/>
    <cellStyle name="Normal 6 2" xfId="329"/>
    <cellStyle name="Normal 6 3" xfId="330"/>
    <cellStyle name="Normal 6 4" xfId="331"/>
    <cellStyle name="Normal 6 5" xfId="146"/>
    <cellStyle name="Normal 7" xfId="147"/>
    <cellStyle name="Normal 7 2" xfId="197"/>
    <cellStyle name="Normal 7 2 2" xfId="332"/>
    <cellStyle name="Normal 7 3" xfId="333"/>
    <cellStyle name="Normal 8" xfId="150"/>
    <cellStyle name="Normal 8 2" xfId="198"/>
    <cellStyle name="Normal 8 2 2" xfId="334"/>
    <cellStyle name="Normal 8 3" xfId="335"/>
    <cellStyle name="Normal 8 3 2" xfId="336"/>
    <cellStyle name="Normal 9" xfId="151"/>
    <cellStyle name="Normal 9 2" xfId="199"/>
    <cellStyle name="Normal 9 2 2" xfId="337"/>
    <cellStyle name="Normal 9 3" xfId="338"/>
    <cellStyle name="Note" xfId="20" builtinId="10" customBuiltin="1"/>
    <cellStyle name="Note 2" xfId="339"/>
    <cellStyle name="Note 2 2" xfId="340"/>
    <cellStyle name="Note 2 3" xfId="366"/>
    <cellStyle name="Output" xfId="15" builtinId="21" customBuiltin="1"/>
    <cellStyle name="Output 2" xfId="341"/>
    <cellStyle name="Output 2 2" xfId="342"/>
    <cellStyle name="Percent" xfId="5" builtinId="5"/>
    <cellStyle name="Percent 2" xfId="70"/>
    <cellStyle name="Percent 2 2" xfId="119"/>
    <cellStyle name="Percent 2 3" xfId="155"/>
    <cellStyle name="Percent 3" xfId="343"/>
    <cellStyle name="Percent 3 2" xfId="358"/>
    <cellStyle name="Percent 4" xfId="344"/>
    <cellStyle name="Percent 5" xfId="345"/>
    <cellStyle name="Percent 5 2" xfId="346"/>
    <cellStyle name="Percent 6" xfId="347"/>
    <cellStyle name="Percent 6 2" xfId="348"/>
    <cellStyle name="Percent 7" xfId="71"/>
    <cellStyle name="Percent 7 2" xfId="120"/>
    <cellStyle name="Percent 7 3" xfId="182"/>
    <cellStyle name="Title" xfId="6" builtinId="15" customBuiltin="1"/>
    <cellStyle name="Title 2" xfId="93"/>
    <cellStyle name="Title 2 2" xfId="350"/>
    <cellStyle name="Title 2 3" xfId="349"/>
    <cellStyle name="Title 3" xfId="122"/>
    <cellStyle name="Title 4" xfId="97"/>
    <cellStyle name="Total" xfId="22" builtinId="25" customBuiltin="1"/>
    <cellStyle name="Total 2" xfId="351"/>
    <cellStyle name="Total 2 2" xfId="352"/>
    <cellStyle name="Warning Text" xfId="19" builtinId="11" customBuiltin="1"/>
    <cellStyle name="Warning Text 2" xfId="353"/>
    <cellStyle name="Warning Text 2 2" xfId="354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70"/>
  <sheetViews>
    <sheetView workbookViewId="0">
      <pane xSplit="1" ySplit="2" topLeftCell="CZ44" activePane="bottomRight" state="frozen"/>
      <selection pane="topRight" activeCell="B1" sqref="B1"/>
      <selection pane="bottomLeft" activeCell="A3" sqref="A3"/>
      <selection pane="bottomRight" activeCell="DG23" sqref="DG23:DJ52"/>
    </sheetView>
  </sheetViews>
  <sheetFormatPr defaultRowHeight="15" x14ac:dyDescent="0.25"/>
  <cols>
    <col min="1" max="1" width="15" customWidth="1"/>
    <col min="98" max="98" width="16.5" customWidth="1"/>
    <col min="99" max="99" width="15.875" style="1" bestFit="1" customWidth="1"/>
    <col min="100" max="100" width="16.75" style="1" bestFit="1" customWidth="1"/>
    <col min="101" max="101" width="19.375" style="1" bestFit="1" customWidth="1"/>
    <col min="102" max="102" width="11.125" style="1" bestFit="1" customWidth="1"/>
    <col min="103" max="104" width="9.125" style="1"/>
    <col min="105" max="105" width="16.875" style="1" bestFit="1" customWidth="1"/>
    <col min="106" max="106" width="9.125" style="1"/>
    <col min="107" max="109" width="11.125" style="1" bestFit="1" customWidth="1"/>
    <col min="110" max="116" width="9.125" style="1"/>
    <col min="117" max="117" width="15.125" style="1" bestFit="1" customWidth="1"/>
    <col min="118" max="122" width="9.125" style="1"/>
    <col min="123" max="123" width="8" style="1" customWidth="1"/>
    <col min="124" max="126" width="9.125" style="1"/>
  </cols>
  <sheetData>
    <row r="1" spans="1:126" ht="15.75" customHeight="1" x14ac:dyDescent="0.25">
      <c r="A1" t="s">
        <v>54</v>
      </c>
      <c r="DA1" s="2" t="s">
        <v>1</v>
      </c>
      <c r="DB1" s="2"/>
      <c r="DD1" s="2"/>
      <c r="DE1" s="2"/>
      <c r="DG1" s="2" t="s">
        <v>2</v>
      </c>
      <c r="DH1" s="2">
        <v>13</v>
      </c>
      <c r="DI1" s="2">
        <v>4</v>
      </c>
      <c r="DJ1" s="2">
        <v>7</v>
      </c>
      <c r="DO1" s="1" t="s">
        <v>1</v>
      </c>
      <c r="DS1" s="1" t="s">
        <v>2</v>
      </c>
      <c r="DT1" s="1">
        <v>13</v>
      </c>
      <c r="DU1" s="1">
        <v>4</v>
      </c>
      <c r="DV1" s="1">
        <v>7</v>
      </c>
    </row>
    <row r="2" spans="1:126" s="1" customFormat="1" x14ac:dyDescent="0.25">
      <c r="A2" s="82" t="s">
        <v>116</v>
      </c>
      <c r="B2" s="177">
        <v>1.0416666666666666E-2</v>
      </c>
      <c r="C2" s="177">
        <v>2.0833333333333332E-2</v>
      </c>
      <c r="D2" s="177">
        <v>3.125E-2</v>
      </c>
      <c r="E2" s="177">
        <v>4.1666666666666664E-2</v>
      </c>
      <c r="F2" s="178">
        <v>5.2083333333333336E-2</v>
      </c>
      <c r="G2" s="178">
        <v>6.25E-2</v>
      </c>
      <c r="H2" s="178">
        <v>7.2916666666666671E-2</v>
      </c>
      <c r="I2" s="178">
        <v>8.3333333333333329E-2</v>
      </c>
      <c r="J2" s="177">
        <v>9.375E-2</v>
      </c>
      <c r="K2" s="178">
        <v>0.10416666666666667</v>
      </c>
      <c r="L2" s="177">
        <v>0.11458333333333333</v>
      </c>
      <c r="M2" s="177">
        <v>0.125</v>
      </c>
      <c r="N2" s="177">
        <v>0.13541666666666666</v>
      </c>
      <c r="O2" s="178">
        <v>0.14583333333333334</v>
      </c>
      <c r="P2" s="177">
        <v>0.15625</v>
      </c>
      <c r="Q2" s="178">
        <v>0.16666666666666666</v>
      </c>
      <c r="R2" s="177">
        <v>0.17708333333333334</v>
      </c>
      <c r="S2" s="178">
        <v>0.1875</v>
      </c>
      <c r="T2" s="177">
        <v>0.19791666666666666</v>
      </c>
      <c r="U2" s="177">
        <v>0.20833333333333334</v>
      </c>
      <c r="V2" s="177">
        <v>0.21875</v>
      </c>
      <c r="W2" s="178">
        <v>0.22916666666666666</v>
      </c>
      <c r="X2" s="177">
        <v>0.23958333333333334</v>
      </c>
      <c r="Y2" s="177">
        <v>0.25</v>
      </c>
      <c r="Z2" s="177">
        <v>0.26041666666666669</v>
      </c>
      <c r="AA2" s="178">
        <v>0.27083333333333331</v>
      </c>
      <c r="AB2" s="177">
        <v>0.28125</v>
      </c>
      <c r="AC2" s="177">
        <v>0.29166666666666669</v>
      </c>
      <c r="AD2" s="177">
        <v>0.30208333333333331</v>
      </c>
      <c r="AE2" s="178">
        <v>0.3125</v>
      </c>
      <c r="AF2" s="177">
        <v>0.32291666666666669</v>
      </c>
      <c r="AG2" s="177">
        <v>0.33333333333333331</v>
      </c>
      <c r="AH2" s="178">
        <v>0.34375</v>
      </c>
      <c r="AI2" s="178">
        <v>0.35416666666666669</v>
      </c>
      <c r="AJ2" s="177">
        <v>0.36458333333333331</v>
      </c>
      <c r="AK2" s="177">
        <v>0.375</v>
      </c>
      <c r="AL2" s="177">
        <v>0.38541666666666669</v>
      </c>
      <c r="AM2" s="178">
        <v>0.39583333333333331</v>
      </c>
      <c r="AN2" s="177">
        <v>0.40625</v>
      </c>
      <c r="AO2" s="178">
        <v>0.41666666666666669</v>
      </c>
      <c r="AP2" s="178">
        <v>0.42708333333333331</v>
      </c>
      <c r="AQ2" s="178">
        <v>0.4375</v>
      </c>
      <c r="AR2" s="178">
        <v>0.44791666666666669</v>
      </c>
      <c r="AS2" s="178">
        <v>0.45833333333333331</v>
      </c>
      <c r="AT2" s="178">
        <v>0.46875</v>
      </c>
      <c r="AU2" s="178">
        <v>0.47916666666666669</v>
      </c>
      <c r="AV2" s="178">
        <v>0.48958333333333331</v>
      </c>
      <c r="AW2" s="178">
        <v>0.5</v>
      </c>
      <c r="AX2" s="178">
        <v>0.51041666666666663</v>
      </c>
      <c r="AY2" s="178">
        <v>0.52083333333333337</v>
      </c>
      <c r="AZ2" s="178">
        <v>0.53125</v>
      </c>
      <c r="BA2" s="178">
        <v>0.54166666666666663</v>
      </c>
      <c r="BB2" s="178">
        <v>0.55208333333333337</v>
      </c>
      <c r="BC2" s="179">
        <v>0.5625</v>
      </c>
      <c r="BD2" s="178">
        <v>0.57291666666666663</v>
      </c>
      <c r="BE2" s="178">
        <v>0.58333333333333337</v>
      </c>
      <c r="BF2" s="178">
        <v>0.59375</v>
      </c>
      <c r="BG2" s="178">
        <v>0.60416666666666663</v>
      </c>
      <c r="BH2" s="178">
        <v>0.61458333333333337</v>
      </c>
      <c r="BI2" s="178">
        <v>0.625</v>
      </c>
      <c r="BJ2" s="178">
        <v>0.63541666666666663</v>
      </c>
      <c r="BK2" s="178">
        <v>0.64583333333333337</v>
      </c>
      <c r="BL2" s="178">
        <v>0.65625</v>
      </c>
      <c r="BM2" s="178">
        <v>0.66666666666666663</v>
      </c>
      <c r="BN2" s="178">
        <v>0.67708333333333337</v>
      </c>
      <c r="BO2" s="178">
        <v>0.6875</v>
      </c>
      <c r="BP2" s="178">
        <v>0.69791666666666663</v>
      </c>
      <c r="BQ2" s="178">
        <v>0.70833333333333337</v>
      </c>
      <c r="BR2" s="178">
        <v>0.71875</v>
      </c>
      <c r="BS2" s="178">
        <v>0.72916666666666663</v>
      </c>
      <c r="BT2" s="178">
        <v>0.73958333333333337</v>
      </c>
      <c r="BU2" s="178">
        <v>0.75</v>
      </c>
      <c r="BV2" s="178">
        <v>0.76041666666666663</v>
      </c>
      <c r="BW2" s="178">
        <v>0.77083333333333337</v>
      </c>
      <c r="BX2" s="178">
        <v>0.78125</v>
      </c>
      <c r="BY2" s="178">
        <v>0.79166666666666663</v>
      </c>
      <c r="BZ2" s="178">
        <v>0.80208333333333337</v>
      </c>
      <c r="CA2" s="178">
        <v>0.8125</v>
      </c>
      <c r="CB2" s="178">
        <v>0.82291666666666663</v>
      </c>
      <c r="CC2" s="178">
        <v>0.83333333333333337</v>
      </c>
      <c r="CD2" s="178">
        <v>0.84375</v>
      </c>
      <c r="CE2" s="178">
        <v>0.85416666666666663</v>
      </c>
      <c r="CF2" s="178">
        <v>0.86458333333333337</v>
      </c>
      <c r="CG2" s="178">
        <v>0.875</v>
      </c>
      <c r="CH2" s="178">
        <v>0.88541666666666663</v>
      </c>
      <c r="CI2" s="178">
        <v>0.89583333333333337</v>
      </c>
      <c r="CJ2" s="178">
        <v>0.90625</v>
      </c>
      <c r="CK2" s="178">
        <v>0.91666666666666663</v>
      </c>
      <c r="CL2" s="178">
        <v>0.92708333333333337</v>
      </c>
      <c r="CM2" s="178">
        <v>0.9375</v>
      </c>
      <c r="CN2" s="178">
        <v>0.94791666666666663</v>
      </c>
      <c r="CO2" s="178">
        <v>0.95833333333333337</v>
      </c>
      <c r="CP2" s="178">
        <v>0.96875</v>
      </c>
      <c r="CQ2" s="178">
        <v>0.97916666666666663</v>
      </c>
      <c r="CR2" s="178">
        <v>0.98958333333333337</v>
      </c>
      <c r="CS2" s="177">
        <v>0</v>
      </c>
      <c r="CT2" s="87" t="s">
        <v>117</v>
      </c>
      <c r="CU2" s="1" t="s">
        <v>3</v>
      </c>
      <c r="CV2" s="1" t="s">
        <v>4</v>
      </c>
      <c r="CW2" s="1" t="s">
        <v>5</v>
      </c>
      <c r="DA2" s="2"/>
      <c r="DB2" s="2" t="s">
        <v>6</v>
      </c>
      <c r="DC2" s="2" t="s">
        <v>3</v>
      </c>
      <c r="DD2" s="2" t="s">
        <v>4</v>
      </c>
      <c r="DE2" s="2" t="s">
        <v>5</v>
      </c>
      <c r="DG2" s="2">
        <v>31</v>
      </c>
      <c r="DH2" s="2" t="s">
        <v>3</v>
      </c>
      <c r="DI2" s="2" t="s">
        <v>4</v>
      </c>
      <c r="DJ2" s="2" t="s">
        <v>5</v>
      </c>
      <c r="DO2" s="1" t="s">
        <v>3</v>
      </c>
      <c r="DP2" s="1" t="s">
        <v>4</v>
      </c>
      <c r="DQ2" s="1" t="s">
        <v>5</v>
      </c>
      <c r="DS2" s="1">
        <v>31</v>
      </c>
      <c r="DT2" s="1" t="s">
        <v>3</v>
      </c>
      <c r="DU2" s="1" t="s">
        <v>4</v>
      </c>
      <c r="DV2" s="1" t="s">
        <v>5</v>
      </c>
    </row>
    <row r="3" spans="1:126" x14ac:dyDescent="0.25">
      <c r="A3" s="83" t="s">
        <v>9</v>
      </c>
      <c r="B3" s="84">
        <v>989</v>
      </c>
      <c r="C3" s="84">
        <v>1005</v>
      </c>
      <c r="D3" s="84">
        <v>1005</v>
      </c>
      <c r="E3" s="84">
        <v>1007</v>
      </c>
      <c r="F3" s="84">
        <v>1002</v>
      </c>
      <c r="G3" s="84">
        <v>1003</v>
      </c>
      <c r="H3" s="84">
        <v>1003</v>
      </c>
      <c r="I3" s="84">
        <v>1001</v>
      </c>
      <c r="J3" s="84">
        <v>1002</v>
      </c>
      <c r="K3" s="84">
        <v>1003</v>
      </c>
      <c r="L3" s="84">
        <v>1004</v>
      </c>
      <c r="M3" s="84">
        <v>1003</v>
      </c>
      <c r="N3" s="84">
        <v>1005</v>
      </c>
      <c r="O3" s="84">
        <v>1004</v>
      </c>
      <c r="P3" s="84">
        <v>1004</v>
      </c>
      <c r="Q3" s="84">
        <v>1002</v>
      </c>
      <c r="R3" s="84">
        <v>1004</v>
      </c>
      <c r="S3" s="84">
        <v>1002</v>
      </c>
      <c r="T3" s="84">
        <v>1003</v>
      </c>
      <c r="U3" s="84">
        <v>1003</v>
      </c>
      <c r="V3" s="84">
        <v>1005</v>
      </c>
      <c r="W3" s="84">
        <v>1006</v>
      </c>
      <c r="X3" s="84">
        <v>1002</v>
      </c>
      <c r="Y3" s="84">
        <v>1004</v>
      </c>
      <c r="Z3" s="84">
        <v>1003</v>
      </c>
      <c r="AA3" s="84">
        <v>1004</v>
      </c>
      <c r="AB3" s="84">
        <v>1001</v>
      </c>
      <c r="AC3" s="84">
        <v>1001</v>
      </c>
      <c r="AD3" s="84">
        <v>1002</v>
      </c>
      <c r="AE3" s="84">
        <v>1003</v>
      </c>
      <c r="AF3" s="84">
        <v>1002</v>
      </c>
      <c r="AG3" s="84">
        <v>1003</v>
      </c>
      <c r="AH3" s="84">
        <v>984</v>
      </c>
      <c r="AI3" s="84">
        <v>984</v>
      </c>
      <c r="AJ3" s="84">
        <v>986</v>
      </c>
      <c r="AK3" s="84">
        <v>983</v>
      </c>
      <c r="AL3" s="84">
        <v>1010</v>
      </c>
      <c r="AM3" s="84">
        <v>1011</v>
      </c>
      <c r="AN3" s="84">
        <v>1010</v>
      </c>
      <c r="AO3" s="84">
        <v>1002</v>
      </c>
      <c r="AP3" s="84">
        <v>1000</v>
      </c>
      <c r="AQ3" s="84">
        <v>1004</v>
      </c>
      <c r="AR3" s="84">
        <v>1004</v>
      </c>
      <c r="AS3" s="84">
        <v>1005</v>
      </c>
      <c r="AT3" s="84">
        <v>1006</v>
      </c>
      <c r="AU3" s="84">
        <v>1007</v>
      </c>
      <c r="AV3" s="84">
        <v>1007</v>
      </c>
      <c r="AW3" s="84">
        <v>1006</v>
      </c>
      <c r="AX3" s="84">
        <v>1009</v>
      </c>
      <c r="AY3" s="84">
        <v>1007</v>
      </c>
      <c r="AZ3" s="84">
        <v>1006</v>
      </c>
      <c r="BA3" s="84">
        <v>1005</v>
      </c>
      <c r="BB3" s="84">
        <v>1008</v>
      </c>
      <c r="BC3" s="84">
        <v>977</v>
      </c>
      <c r="BD3" s="84">
        <v>977</v>
      </c>
      <c r="BE3" s="84">
        <v>977</v>
      </c>
      <c r="BF3" s="84">
        <v>1007</v>
      </c>
      <c r="BG3" s="84">
        <v>1007</v>
      </c>
      <c r="BH3" s="84">
        <v>1000</v>
      </c>
      <c r="BI3" s="84">
        <v>1002</v>
      </c>
      <c r="BJ3" s="84">
        <v>1000</v>
      </c>
      <c r="BK3" s="84">
        <v>999</v>
      </c>
      <c r="BL3" s="84">
        <v>1001</v>
      </c>
      <c r="BM3" s="84">
        <v>1002</v>
      </c>
      <c r="BN3" s="84">
        <v>1000</v>
      </c>
      <c r="BO3" s="84">
        <v>1000</v>
      </c>
      <c r="BP3" s="84">
        <v>1000</v>
      </c>
      <c r="BQ3" s="84">
        <v>1001</v>
      </c>
      <c r="BR3" s="84">
        <v>967</v>
      </c>
      <c r="BS3" s="84">
        <v>1002</v>
      </c>
      <c r="BT3" s="84">
        <v>1002</v>
      </c>
      <c r="BU3" s="84">
        <v>999</v>
      </c>
      <c r="BV3" s="84">
        <v>1001</v>
      </c>
      <c r="BW3" s="84">
        <v>1000</v>
      </c>
      <c r="BX3" s="84">
        <v>1000</v>
      </c>
      <c r="BY3" s="84">
        <v>1002</v>
      </c>
      <c r="BZ3" s="84">
        <v>1001</v>
      </c>
      <c r="CA3" s="84">
        <v>1002</v>
      </c>
      <c r="CB3" s="84">
        <v>1004</v>
      </c>
      <c r="CC3" s="84">
        <v>1003</v>
      </c>
      <c r="CD3" s="84">
        <v>1003</v>
      </c>
      <c r="CE3" s="84">
        <v>1004</v>
      </c>
      <c r="CF3" s="84">
        <v>1003</v>
      </c>
      <c r="CG3" s="84">
        <v>1003</v>
      </c>
      <c r="CH3" s="84">
        <v>1003</v>
      </c>
      <c r="CI3" s="84">
        <v>1004</v>
      </c>
      <c r="CJ3" s="84">
        <v>1005</v>
      </c>
      <c r="CK3" s="84">
        <v>1003</v>
      </c>
      <c r="CL3" s="84">
        <v>1004</v>
      </c>
      <c r="CM3" s="84">
        <v>1008</v>
      </c>
      <c r="CN3" s="84">
        <v>1008</v>
      </c>
      <c r="CO3" s="84">
        <v>1005</v>
      </c>
      <c r="CP3" s="84">
        <v>1005</v>
      </c>
      <c r="CQ3" s="84">
        <v>1006</v>
      </c>
      <c r="CR3" s="84">
        <v>997</v>
      </c>
      <c r="CS3" s="84">
        <v>995</v>
      </c>
      <c r="CT3" s="84">
        <v>24244</v>
      </c>
      <c r="CU3" s="3">
        <f>SUM(X3:BW3)/4</f>
        <v>12997.5</v>
      </c>
      <c r="CV3" s="3">
        <f>SUM(BX3:CM3)/4</f>
        <v>4013</v>
      </c>
      <c r="CW3" s="3">
        <f>SUM(B3:W3,CN3:CS3)/4</f>
        <v>7020.25</v>
      </c>
      <c r="CX3" s="3">
        <f>SUM(B3:CS3)/4</f>
        <v>24030.75</v>
      </c>
      <c r="DA3" s="2" t="s">
        <v>7</v>
      </c>
      <c r="DB3" s="2">
        <v>50</v>
      </c>
      <c r="DC3" s="4">
        <f t="shared" ref="DC3:DE4" si="0">CU4</f>
        <v>8608.75</v>
      </c>
      <c r="DD3" s="4">
        <f t="shared" si="0"/>
        <v>2883.25</v>
      </c>
      <c r="DE3" s="4">
        <f t="shared" si="0"/>
        <v>2463.5</v>
      </c>
      <c r="DG3" s="2"/>
      <c r="DH3" s="5">
        <f t="shared" ref="DH3:DJ7" si="1">DC3/$DB3/DH$1/$DG$2</f>
        <v>0.42723325062034739</v>
      </c>
      <c r="DI3" s="5">
        <f t="shared" si="1"/>
        <v>0.46504032258064515</v>
      </c>
      <c r="DJ3" s="5">
        <f t="shared" si="1"/>
        <v>0.22705069124423966</v>
      </c>
    </row>
    <row r="4" spans="1:126" x14ac:dyDescent="0.25">
      <c r="A4" s="83" t="s">
        <v>118</v>
      </c>
      <c r="B4" s="84">
        <v>330</v>
      </c>
      <c r="C4" s="84">
        <v>370</v>
      </c>
      <c r="D4" s="84">
        <v>340</v>
      </c>
      <c r="E4" s="84">
        <v>340</v>
      </c>
      <c r="F4" s="84">
        <v>300</v>
      </c>
      <c r="G4" s="84">
        <v>265</v>
      </c>
      <c r="H4" s="84">
        <v>265</v>
      </c>
      <c r="I4" s="84">
        <v>245</v>
      </c>
      <c r="J4" s="84">
        <v>252</v>
      </c>
      <c r="K4" s="84">
        <v>260</v>
      </c>
      <c r="L4" s="84">
        <v>250</v>
      </c>
      <c r="M4" s="84">
        <v>265</v>
      </c>
      <c r="N4" s="84">
        <v>270</v>
      </c>
      <c r="O4" s="84">
        <v>295</v>
      </c>
      <c r="P4" s="84">
        <v>310</v>
      </c>
      <c r="Q4" s="84">
        <v>360</v>
      </c>
      <c r="R4" s="84">
        <v>372</v>
      </c>
      <c r="S4" s="84">
        <v>373</v>
      </c>
      <c r="T4" s="84">
        <v>395</v>
      </c>
      <c r="U4" s="84">
        <v>476</v>
      </c>
      <c r="V4" s="84">
        <v>561</v>
      </c>
      <c r="W4" s="84">
        <v>625</v>
      </c>
      <c r="X4" s="84">
        <v>659</v>
      </c>
      <c r="Y4" s="84">
        <v>670</v>
      </c>
      <c r="Z4" s="84">
        <v>790</v>
      </c>
      <c r="AA4" s="84">
        <v>838</v>
      </c>
      <c r="AB4" s="84">
        <v>855</v>
      </c>
      <c r="AC4" s="84">
        <v>810</v>
      </c>
      <c r="AD4" s="84">
        <v>734</v>
      </c>
      <c r="AE4" s="84">
        <v>700</v>
      </c>
      <c r="AF4" s="84">
        <v>695</v>
      </c>
      <c r="AG4" s="84">
        <v>665</v>
      </c>
      <c r="AH4" s="84">
        <v>645</v>
      </c>
      <c r="AI4" s="84">
        <v>655</v>
      </c>
      <c r="AJ4" s="84">
        <v>635</v>
      </c>
      <c r="AK4" s="84">
        <v>620</v>
      </c>
      <c r="AL4" s="84">
        <v>610</v>
      </c>
      <c r="AM4" s="84">
        <v>628</v>
      </c>
      <c r="AN4" s="84">
        <v>605</v>
      </c>
      <c r="AO4" s="84">
        <v>570</v>
      </c>
      <c r="AP4" s="84">
        <v>580</v>
      </c>
      <c r="AQ4" s="84">
        <v>580</v>
      </c>
      <c r="AR4" s="84">
        <v>585</v>
      </c>
      <c r="AS4" s="84">
        <v>615</v>
      </c>
      <c r="AT4" s="84">
        <v>620</v>
      </c>
      <c r="AU4" s="84">
        <v>635</v>
      </c>
      <c r="AV4" s="84">
        <v>670</v>
      </c>
      <c r="AW4" s="84">
        <v>675</v>
      </c>
      <c r="AX4" s="84">
        <v>695</v>
      </c>
      <c r="AY4" s="84">
        <v>700</v>
      </c>
      <c r="AZ4" s="84">
        <v>647</v>
      </c>
      <c r="BA4" s="84">
        <v>619</v>
      </c>
      <c r="BB4" s="84">
        <v>600</v>
      </c>
      <c r="BC4" s="84">
        <v>590</v>
      </c>
      <c r="BD4" s="84">
        <v>575</v>
      </c>
      <c r="BE4" s="84">
        <v>575</v>
      </c>
      <c r="BF4" s="84">
        <v>575</v>
      </c>
      <c r="BG4" s="84">
        <v>570</v>
      </c>
      <c r="BH4" s="84">
        <v>581</v>
      </c>
      <c r="BI4" s="84">
        <v>590</v>
      </c>
      <c r="BJ4" s="84">
        <v>605</v>
      </c>
      <c r="BK4" s="84">
        <v>605</v>
      </c>
      <c r="BL4" s="84">
        <v>615</v>
      </c>
      <c r="BM4" s="84">
        <v>605</v>
      </c>
      <c r="BN4" s="84">
        <v>626</v>
      </c>
      <c r="BO4" s="84">
        <v>635</v>
      </c>
      <c r="BP4" s="84">
        <v>630</v>
      </c>
      <c r="BQ4" s="84">
        <v>620</v>
      </c>
      <c r="BR4" s="84">
        <v>595</v>
      </c>
      <c r="BS4" s="84">
        <v>570</v>
      </c>
      <c r="BT4" s="84">
        <v>597</v>
      </c>
      <c r="BU4" s="84">
        <v>746</v>
      </c>
      <c r="BV4" s="84">
        <v>1039</v>
      </c>
      <c r="BW4" s="84">
        <v>1286</v>
      </c>
      <c r="BX4" s="84">
        <v>1249</v>
      </c>
      <c r="BY4" s="84">
        <v>1130</v>
      </c>
      <c r="BZ4" s="84">
        <v>1030</v>
      </c>
      <c r="CA4" s="84">
        <v>950</v>
      </c>
      <c r="CB4" s="84">
        <v>855</v>
      </c>
      <c r="CC4" s="84">
        <v>765</v>
      </c>
      <c r="CD4" s="84">
        <v>735</v>
      </c>
      <c r="CE4" s="84">
        <v>650</v>
      </c>
      <c r="CF4" s="84">
        <v>625</v>
      </c>
      <c r="CG4" s="84">
        <v>554</v>
      </c>
      <c r="CH4" s="84">
        <v>545</v>
      </c>
      <c r="CI4" s="84">
        <v>525</v>
      </c>
      <c r="CJ4" s="84">
        <v>515</v>
      </c>
      <c r="CK4" s="84">
        <v>495</v>
      </c>
      <c r="CL4" s="84">
        <v>470</v>
      </c>
      <c r="CM4" s="84">
        <v>440</v>
      </c>
      <c r="CN4" s="84">
        <v>405</v>
      </c>
      <c r="CO4" s="84">
        <v>405</v>
      </c>
      <c r="CP4" s="84">
        <v>385</v>
      </c>
      <c r="CQ4" s="84">
        <v>390</v>
      </c>
      <c r="CR4" s="84">
        <v>380</v>
      </c>
      <c r="CS4" s="84">
        <v>370</v>
      </c>
      <c r="CT4" s="84">
        <v>13990</v>
      </c>
      <c r="CU4" s="12">
        <f t="shared" ref="CU4:CU42" si="2">SUM(X4:BW4)/4</f>
        <v>8608.75</v>
      </c>
      <c r="CV4" s="12">
        <f t="shared" ref="CV4:CV42" si="3">SUM(BX4:CM4)/4</f>
        <v>2883.25</v>
      </c>
      <c r="CW4" s="12">
        <f t="shared" ref="CW4:CW42" si="4">SUM(B4:W4,CN4:CS4)/4</f>
        <v>2463.5</v>
      </c>
      <c r="CX4" s="3">
        <f t="shared" ref="CX4:CX39" si="5">SUM(B4:CS4)/4</f>
        <v>13955.5</v>
      </c>
      <c r="DA4" s="2" t="s">
        <v>8</v>
      </c>
      <c r="DB4" s="2">
        <v>53.5</v>
      </c>
      <c r="DC4" s="4">
        <f t="shared" si="0"/>
        <v>20060.5</v>
      </c>
      <c r="DD4" s="4">
        <f t="shared" si="0"/>
        <v>6397.25</v>
      </c>
      <c r="DE4" s="4">
        <f t="shared" si="0"/>
        <v>9934</v>
      </c>
      <c r="DG4" s="2"/>
      <c r="DH4" s="5">
        <f t="shared" si="1"/>
        <v>0.93042832958419319</v>
      </c>
      <c r="DI4" s="5">
        <f t="shared" si="1"/>
        <v>0.96431263189629179</v>
      </c>
      <c r="DJ4" s="5">
        <f t="shared" si="1"/>
        <v>0.85567853912743874</v>
      </c>
    </row>
    <row r="5" spans="1:126" x14ac:dyDescent="0.25">
      <c r="A5" s="83" t="s">
        <v>119</v>
      </c>
      <c r="B5" s="84">
        <v>1425</v>
      </c>
      <c r="C5" s="84">
        <v>1421</v>
      </c>
      <c r="D5" s="84">
        <v>1461</v>
      </c>
      <c r="E5" s="84">
        <v>1443</v>
      </c>
      <c r="F5" s="84">
        <v>1420</v>
      </c>
      <c r="G5" s="84">
        <v>1437</v>
      </c>
      <c r="H5" s="84">
        <v>1426</v>
      </c>
      <c r="I5" s="84">
        <v>1426</v>
      </c>
      <c r="J5" s="84">
        <v>1367</v>
      </c>
      <c r="K5" s="84">
        <v>1343</v>
      </c>
      <c r="L5" s="84">
        <v>1342</v>
      </c>
      <c r="M5" s="84">
        <v>1332</v>
      </c>
      <c r="N5" s="84">
        <v>1300</v>
      </c>
      <c r="O5" s="84">
        <v>1284</v>
      </c>
      <c r="P5" s="84">
        <v>1269</v>
      </c>
      <c r="Q5" s="84">
        <v>1275</v>
      </c>
      <c r="R5" s="84">
        <v>1312</v>
      </c>
      <c r="S5" s="84">
        <v>1398</v>
      </c>
      <c r="T5" s="84">
        <v>1425</v>
      </c>
      <c r="U5" s="84">
        <v>1486</v>
      </c>
      <c r="V5" s="84">
        <v>1520</v>
      </c>
      <c r="W5" s="84">
        <v>1547</v>
      </c>
      <c r="X5" s="84">
        <v>1596</v>
      </c>
      <c r="Y5" s="84">
        <v>1558</v>
      </c>
      <c r="Z5" s="84">
        <v>1595</v>
      </c>
      <c r="AA5" s="84">
        <v>1611</v>
      </c>
      <c r="AB5" s="84">
        <v>1623</v>
      </c>
      <c r="AC5" s="84">
        <v>1605</v>
      </c>
      <c r="AD5" s="84">
        <v>1584</v>
      </c>
      <c r="AE5" s="84">
        <v>1552</v>
      </c>
      <c r="AF5" s="84">
        <v>1529</v>
      </c>
      <c r="AG5" s="84">
        <v>1486</v>
      </c>
      <c r="AH5" s="84">
        <v>1522</v>
      </c>
      <c r="AI5" s="84">
        <v>1521</v>
      </c>
      <c r="AJ5" s="84">
        <v>1511</v>
      </c>
      <c r="AK5" s="84">
        <v>1505</v>
      </c>
      <c r="AL5" s="84">
        <v>1513</v>
      </c>
      <c r="AM5" s="84">
        <v>1489</v>
      </c>
      <c r="AN5" s="84">
        <v>1464</v>
      </c>
      <c r="AO5" s="84">
        <v>1486</v>
      </c>
      <c r="AP5" s="84">
        <v>1517</v>
      </c>
      <c r="AQ5" s="84">
        <v>1529</v>
      </c>
      <c r="AR5" s="84">
        <v>1519</v>
      </c>
      <c r="AS5" s="84">
        <v>1520</v>
      </c>
      <c r="AT5" s="84">
        <v>1526</v>
      </c>
      <c r="AU5" s="84">
        <v>1526</v>
      </c>
      <c r="AV5" s="84">
        <v>1531</v>
      </c>
      <c r="AW5" s="84">
        <v>1532</v>
      </c>
      <c r="AX5" s="84">
        <v>1553</v>
      </c>
      <c r="AY5" s="84">
        <v>1563</v>
      </c>
      <c r="AZ5" s="84">
        <v>1581</v>
      </c>
      <c r="BA5" s="84">
        <v>1565</v>
      </c>
      <c r="BB5" s="84">
        <v>1548</v>
      </c>
      <c r="BC5" s="84">
        <v>1523</v>
      </c>
      <c r="BD5" s="84">
        <v>1514</v>
      </c>
      <c r="BE5" s="84">
        <v>1514</v>
      </c>
      <c r="BF5" s="84">
        <v>1516</v>
      </c>
      <c r="BG5" s="84">
        <v>1534</v>
      </c>
      <c r="BH5" s="84">
        <v>1533</v>
      </c>
      <c r="BI5" s="84">
        <v>1539</v>
      </c>
      <c r="BJ5" s="84">
        <v>1571</v>
      </c>
      <c r="BK5" s="84">
        <v>1552</v>
      </c>
      <c r="BL5" s="84">
        <v>1539</v>
      </c>
      <c r="BM5" s="84">
        <v>1539</v>
      </c>
      <c r="BN5" s="84">
        <v>1538</v>
      </c>
      <c r="BO5" s="84">
        <v>1549</v>
      </c>
      <c r="BP5" s="84">
        <v>1566</v>
      </c>
      <c r="BQ5" s="84">
        <v>1569</v>
      </c>
      <c r="BR5" s="84">
        <v>1501</v>
      </c>
      <c r="BS5" s="84">
        <v>1546</v>
      </c>
      <c r="BT5" s="84">
        <v>1523</v>
      </c>
      <c r="BU5" s="84">
        <v>1551</v>
      </c>
      <c r="BV5" s="84">
        <v>1614</v>
      </c>
      <c r="BW5" s="84">
        <v>1651</v>
      </c>
      <c r="BX5" s="84">
        <v>1641</v>
      </c>
      <c r="BY5" s="84">
        <v>1643</v>
      </c>
      <c r="BZ5" s="84">
        <v>1641</v>
      </c>
      <c r="CA5" s="84">
        <v>1617</v>
      </c>
      <c r="CB5" s="84">
        <v>1620</v>
      </c>
      <c r="CC5" s="84">
        <v>1615</v>
      </c>
      <c r="CD5" s="84">
        <v>1607</v>
      </c>
      <c r="CE5" s="84">
        <v>1609</v>
      </c>
      <c r="CF5" s="84">
        <v>1609</v>
      </c>
      <c r="CG5" s="84">
        <v>1594</v>
      </c>
      <c r="CH5" s="84">
        <v>1595</v>
      </c>
      <c r="CI5" s="84">
        <v>1567</v>
      </c>
      <c r="CJ5" s="84">
        <v>1534</v>
      </c>
      <c r="CK5" s="84">
        <v>1557</v>
      </c>
      <c r="CL5" s="84">
        <v>1583</v>
      </c>
      <c r="CM5" s="84">
        <v>1557</v>
      </c>
      <c r="CN5" s="84">
        <v>1557</v>
      </c>
      <c r="CO5" s="84">
        <v>1544</v>
      </c>
      <c r="CP5" s="84">
        <v>1522</v>
      </c>
      <c r="CQ5" s="84">
        <v>1522</v>
      </c>
      <c r="CR5" s="84">
        <v>1474</v>
      </c>
      <c r="CS5" s="84">
        <v>1458</v>
      </c>
      <c r="CT5" s="84">
        <v>36492</v>
      </c>
      <c r="CU5" s="12">
        <f t="shared" si="2"/>
        <v>20060.5</v>
      </c>
      <c r="CV5" s="12">
        <f t="shared" si="3"/>
        <v>6397.25</v>
      </c>
      <c r="CW5" s="12">
        <f t="shared" si="4"/>
        <v>9934</v>
      </c>
      <c r="CX5" s="3">
        <f t="shared" si="5"/>
        <v>36391.75</v>
      </c>
      <c r="DA5" s="2" t="s">
        <v>9</v>
      </c>
      <c r="DB5" s="2">
        <v>60</v>
      </c>
      <c r="DC5" s="4">
        <f>CU3</f>
        <v>12997.5</v>
      </c>
      <c r="DD5" s="4">
        <f>CV3</f>
        <v>4013</v>
      </c>
      <c r="DE5" s="4">
        <f>CW3</f>
        <v>7020.25</v>
      </c>
      <c r="DG5" s="2"/>
      <c r="DH5" s="5">
        <f t="shared" si="1"/>
        <v>0.53753101736972708</v>
      </c>
      <c r="DI5" s="5">
        <f t="shared" si="1"/>
        <v>0.53938172043010757</v>
      </c>
      <c r="DJ5" s="5">
        <f t="shared" si="1"/>
        <v>0.53918970814132106</v>
      </c>
    </row>
    <row r="6" spans="1:126" x14ac:dyDescent="0.25">
      <c r="A6" s="83" t="s">
        <v>120</v>
      </c>
      <c r="B6" s="84">
        <v>3027</v>
      </c>
      <c r="C6" s="84">
        <v>3065</v>
      </c>
      <c r="D6" s="84">
        <v>3057</v>
      </c>
      <c r="E6" s="84">
        <v>3053</v>
      </c>
      <c r="F6" s="84">
        <v>3055</v>
      </c>
      <c r="G6" s="84">
        <v>3048</v>
      </c>
      <c r="H6" s="84">
        <v>3063</v>
      </c>
      <c r="I6" s="84">
        <v>3042</v>
      </c>
      <c r="J6" s="84">
        <v>3035</v>
      </c>
      <c r="K6" s="84">
        <v>3043</v>
      </c>
      <c r="L6" s="84">
        <v>3044</v>
      </c>
      <c r="M6" s="84">
        <v>3033</v>
      </c>
      <c r="N6" s="84">
        <v>3040</v>
      </c>
      <c r="O6" s="84">
        <v>3043</v>
      </c>
      <c r="P6" s="84">
        <v>3051</v>
      </c>
      <c r="Q6" s="84">
        <v>3051</v>
      </c>
      <c r="R6" s="84">
        <v>3060</v>
      </c>
      <c r="S6" s="84">
        <v>3050</v>
      </c>
      <c r="T6" s="84">
        <v>3006</v>
      </c>
      <c r="U6" s="84">
        <v>3042</v>
      </c>
      <c r="V6" s="84">
        <v>3050</v>
      </c>
      <c r="W6" s="84">
        <v>3059</v>
      </c>
      <c r="X6" s="84">
        <v>3051</v>
      </c>
      <c r="Y6" s="84">
        <v>3049</v>
      </c>
      <c r="Z6" s="84">
        <v>3057</v>
      </c>
      <c r="AA6" s="84">
        <v>3048</v>
      </c>
      <c r="AB6" s="84">
        <v>3027</v>
      </c>
      <c r="AC6" s="84">
        <v>3031</v>
      </c>
      <c r="AD6" s="84">
        <v>3040</v>
      </c>
      <c r="AE6" s="84">
        <v>3032</v>
      </c>
      <c r="AF6" s="84">
        <v>3043</v>
      </c>
      <c r="AG6" s="84">
        <v>3036</v>
      </c>
      <c r="AH6" s="84">
        <v>3036</v>
      </c>
      <c r="AI6" s="84">
        <v>3041</v>
      </c>
      <c r="AJ6" s="84">
        <v>3006</v>
      </c>
      <c r="AK6" s="84">
        <v>2971</v>
      </c>
      <c r="AL6" s="84">
        <v>2961</v>
      </c>
      <c r="AM6" s="84">
        <v>2959</v>
      </c>
      <c r="AN6" s="84">
        <v>2958</v>
      </c>
      <c r="AO6" s="84">
        <v>2950</v>
      </c>
      <c r="AP6" s="84">
        <v>2951</v>
      </c>
      <c r="AQ6" s="84">
        <v>2960</v>
      </c>
      <c r="AR6" s="84">
        <v>2959</v>
      </c>
      <c r="AS6" s="84">
        <v>2921</v>
      </c>
      <c r="AT6" s="84">
        <v>2914</v>
      </c>
      <c r="AU6" s="84">
        <v>2910</v>
      </c>
      <c r="AV6" s="84">
        <v>2955</v>
      </c>
      <c r="AW6" s="84">
        <v>2959</v>
      </c>
      <c r="AX6" s="84">
        <v>2953</v>
      </c>
      <c r="AY6" s="84">
        <v>2949</v>
      </c>
      <c r="AZ6" s="84">
        <v>2942</v>
      </c>
      <c r="BA6" s="84">
        <v>2941</v>
      </c>
      <c r="BB6" s="84">
        <v>2949</v>
      </c>
      <c r="BC6" s="84">
        <v>2945</v>
      </c>
      <c r="BD6" s="84">
        <v>2958</v>
      </c>
      <c r="BE6" s="84">
        <v>2960</v>
      </c>
      <c r="BF6" s="84">
        <v>2964</v>
      </c>
      <c r="BG6" s="84">
        <v>2961</v>
      </c>
      <c r="BH6" s="84">
        <v>2972</v>
      </c>
      <c r="BI6" s="84">
        <v>3011</v>
      </c>
      <c r="BJ6" s="84">
        <v>3008</v>
      </c>
      <c r="BK6" s="84">
        <v>3004</v>
      </c>
      <c r="BL6" s="84">
        <v>3015</v>
      </c>
      <c r="BM6" s="84">
        <v>3018</v>
      </c>
      <c r="BN6" s="84">
        <v>3011</v>
      </c>
      <c r="BO6" s="84">
        <v>3008</v>
      </c>
      <c r="BP6" s="84">
        <v>3009</v>
      </c>
      <c r="BQ6" s="84">
        <v>3061</v>
      </c>
      <c r="BR6" s="84">
        <v>2943</v>
      </c>
      <c r="BS6" s="84">
        <v>3038</v>
      </c>
      <c r="BT6" s="84">
        <v>3036</v>
      </c>
      <c r="BU6" s="84">
        <v>3017</v>
      </c>
      <c r="BV6" s="84">
        <v>3066</v>
      </c>
      <c r="BW6" s="84">
        <v>3054</v>
      </c>
      <c r="BX6" s="84">
        <v>3048</v>
      </c>
      <c r="BY6" s="84">
        <v>3038</v>
      </c>
      <c r="BZ6" s="84">
        <v>3057</v>
      </c>
      <c r="CA6" s="84">
        <v>3052</v>
      </c>
      <c r="CB6" s="84">
        <v>3047</v>
      </c>
      <c r="CC6" s="84">
        <v>3051</v>
      </c>
      <c r="CD6" s="84">
        <v>3054</v>
      </c>
      <c r="CE6" s="84">
        <v>3053</v>
      </c>
      <c r="CF6" s="84">
        <v>3057</v>
      </c>
      <c r="CG6" s="84">
        <v>3049</v>
      </c>
      <c r="CH6" s="84">
        <v>3041</v>
      </c>
      <c r="CI6" s="84">
        <v>3035</v>
      </c>
      <c r="CJ6" s="84">
        <v>3041</v>
      </c>
      <c r="CK6" s="84">
        <v>3023</v>
      </c>
      <c r="CL6" s="84">
        <v>3040</v>
      </c>
      <c r="CM6" s="84">
        <v>3043</v>
      </c>
      <c r="CN6" s="84">
        <v>3041</v>
      </c>
      <c r="CO6" s="84">
        <v>3048</v>
      </c>
      <c r="CP6" s="84">
        <v>2998</v>
      </c>
      <c r="CQ6" s="84">
        <v>2984</v>
      </c>
      <c r="CR6" s="84">
        <v>2981</v>
      </c>
      <c r="CS6" s="84">
        <v>3000</v>
      </c>
      <c r="CT6" s="84">
        <v>72290</v>
      </c>
      <c r="CU6" s="12">
        <f t="shared" si="2"/>
        <v>38904.5</v>
      </c>
      <c r="CV6" s="12">
        <f t="shared" si="3"/>
        <v>12182.25</v>
      </c>
      <c r="CW6" s="12">
        <f t="shared" si="4"/>
        <v>21267.25</v>
      </c>
      <c r="CX6" s="3">
        <f t="shared" si="5"/>
        <v>72354</v>
      </c>
      <c r="DA6" s="2" t="s">
        <v>10</v>
      </c>
      <c r="DB6" s="2">
        <v>116</v>
      </c>
      <c r="DC6" s="4">
        <f t="shared" ref="DC6:DE7" si="6">CU6</f>
        <v>38904.5</v>
      </c>
      <c r="DD6" s="4">
        <f t="shared" si="6"/>
        <v>12182.25</v>
      </c>
      <c r="DE6" s="4">
        <f t="shared" si="6"/>
        <v>21267.25</v>
      </c>
      <c r="DG6" s="2"/>
      <c r="DH6" s="5">
        <f t="shared" si="1"/>
        <v>0.83221742106614183</v>
      </c>
      <c r="DI6" s="5">
        <f t="shared" si="1"/>
        <v>0.8469306173526141</v>
      </c>
      <c r="DJ6" s="5">
        <f t="shared" si="1"/>
        <v>0.84487724455744484</v>
      </c>
    </row>
    <row r="7" spans="1:126" x14ac:dyDescent="0.25">
      <c r="A7" s="83" t="s">
        <v>121</v>
      </c>
      <c r="B7" s="84">
        <v>2647</v>
      </c>
      <c r="C7" s="84">
        <v>2692</v>
      </c>
      <c r="D7" s="84">
        <v>2701</v>
      </c>
      <c r="E7" s="84">
        <v>2695</v>
      </c>
      <c r="F7" s="84">
        <v>2698</v>
      </c>
      <c r="G7" s="84">
        <v>2678</v>
      </c>
      <c r="H7" s="84">
        <v>2671</v>
      </c>
      <c r="I7" s="84">
        <v>2662</v>
      </c>
      <c r="J7" s="84">
        <v>2668</v>
      </c>
      <c r="K7" s="84">
        <v>2679</v>
      </c>
      <c r="L7" s="84">
        <v>2663</v>
      </c>
      <c r="M7" s="84">
        <v>2634</v>
      </c>
      <c r="N7" s="84">
        <v>2642</v>
      </c>
      <c r="O7" s="84">
        <v>2574</v>
      </c>
      <c r="P7" s="84">
        <v>2555</v>
      </c>
      <c r="Q7" s="84">
        <v>2571</v>
      </c>
      <c r="R7" s="84">
        <v>2601</v>
      </c>
      <c r="S7" s="84">
        <v>2624</v>
      </c>
      <c r="T7" s="84">
        <v>2647</v>
      </c>
      <c r="U7" s="84">
        <v>2643</v>
      </c>
      <c r="V7" s="84">
        <v>2670</v>
      </c>
      <c r="W7" s="84">
        <v>2668</v>
      </c>
      <c r="X7" s="84">
        <v>2675</v>
      </c>
      <c r="Y7" s="84">
        <v>2688</v>
      </c>
      <c r="Z7" s="84">
        <v>2725</v>
      </c>
      <c r="AA7" s="84">
        <v>2713</v>
      </c>
      <c r="AB7" s="84">
        <v>2701</v>
      </c>
      <c r="AC7" s="84">
        <v>2671</v>
      </c>
      <c r="AD7" s="84">
        <v>2692</v>
      </c>
      <c r="AE7" s="84">
        <v>2699</v>
      </c>
      <c r="AF7" s="84">
        <v>2689</v>
      </c>
      <c r="AG7" s="84">
        <v>2679</v>
      </c>
      <c r="AH7" s="84">
        <v>2717</v>
      </c>
      <c r="AI7" s="84">
        <v>2729</v>
      </c>
      <c r="AJ7" s="84">
        <v>2701</v>
      </c>
      <c r="AK7" s="84">
        <v>2668</v>
      </c>
      <c r="AL7" s="84">
        <v>2658</v>
      </c>
      <c r="AM7" s="84">
        <v>2666</v>
      </c>
      <c r="AN7" s="84">
        <v>2648</v>
      </c>
      <c r="AO7" s="84">
        <v>2627</v>
      </c>
      <c r="AP7" s="84">
        <v>2591</v>
      </c>
      <c r="AQ7" s="84">
        <v>2609</v>
      </c>
      <c r="AR7" s="84">
        <v>2609</v>
      </c>
      <c r="AS7" s="84">
        <v>2663</v>
      </c>
      <c r="AT7" s="84">
        <v>2661</v>
      </c>
      <c r="AU7" s="84">
        <v>2662</v>
      </c>
      <c r="AV7" s="84">
        <v>2662</v>
      </c>
      <c r="AW7" s="84">
        <v>2663</v>
      </c>
      <c r="AX7" s="84">
        <v>2665</v>
      </c>
      <c r="AY7" s="84">
        <v>2641</v>
      </c>
      <c r="AZ7" s="84">
        <v>2627</v>
      </c>
      <c r="BA7" s="84">
        <v>2616</v>
      </c>
      <c r="BB7" s="84">
        <v>2621</v>
      </c>
      <c r="BC7" s="84">
        <v>2632</v>
      </c>
      <c r="BD7" s="84">
        <v>2574</v>
      </c>
      <c r="BE7" s="84">
        <v>2625</v>
      </c>
      <c r="BF7" s="84">
        <v>2676</v>
      </c>
      <c r="BG7" s="84">
        <v>2670</v>
      </c>
      <c r="BH7" s="84">
        <v>2673</v>
      </c>
      <c r="BI7" s="84">
        <v>2674</v>
      </c>
      <c r="BJ7" s="84">
        <v>2652</v>
      </c>
      <c r="BK7" s="84">
        <v>2670</v>
      </c>
      <c r="BL7" s="84">
        <v>2677</v>
      </c>
      <c r="BM7" s="84">
        <v>2671</v>
      </c>
      <c r="BN7" s="84">
        <v>2657</v>
      </c>
      <c r="BO7" s="84">
        <v>2664</v>
      </c>
      <c r="BP7" s="84">
        <v>2658</v>
      </c>
      <c r="BQ7" s="84">
        <v>2635</v>
      </c>
      <c r="BR7" s="84">
        <v>2632</v>
      </c>
      <c r="BS7" s="84">
        <v>2654</v>
      </c>
      <c r="BT7" s="84">
        <v>2679</v>
      </c>
      <c r="BU7" s="84">
        <v>2659</v>
      </c>
      <c r="BV7" s="84">
        <v>2695</v>
      </c>
      <c r="BW7" s="84">
        <v>2686</v>
      </c>
      <c r="BX7" s="84">
        <v>2641</v>
      </c>
      <c r="BY7" s="84">
        <v>2626</v>
      </c>
      <c r="BZ7" s="84">
        <v>2657</v>
      </c>
      <c r="CA7" s="84">
        <v>2688</v>
      </c>
      <c r="CB7" s="84">
        <v>2668</v>
      </c>
      <c r="CC7" s="84">
        <v>2675</v>
      </c>
      <c r="CD7" s="84">
        <v>2644</v>
      </c>
      <c r="CE7" s="84">
        <v>2635</v>
      </c>
      <c r="CF7" s="84">
        <v>2648</v>
      </c>
      <c r="CG7" s="84">
        <v>2638</v>
      </c>
      <c r="CH7" s="84">
        <v>2620</v>
      </c>
      <c r="CI7" s="84">
        <v>2623</v>
      </c>
      <c r="CJ7" s="84">
        <v>2659</v>
      </c>
      <c r="CK7" s="84">
        <v>2648</v>
      </c>
      <c r="CL7" s="84">
        <v>2635</v>
      </c>
      <c r="CM7" s="84">
        <v>2579</v>
      </c>
      <c r="CN7" s="84">
        <v>2583</v>
      </c>
      <c r="CO7" s="84">
        <v>2579</v>
      </c>
      <c r="CP7" s="84">
        <v>2603</v>
      </c>
      <c r="CQ7" s="84">
        <v>2589</v>
      </c>
      <c r="CR7" s="84">
        <v>2606</v>
      </c>
      <c r="CS7" s="84">
        <v>2607</v>
      </c>
      <c r="CT7" s="84">
        <v>61170</v>
      </c>
      <c r="CU7" s="12">
        <f t="shared" si="2"/>
        <v>34612.25</v>
      </c>
      <c r="CV7" s="12">
        <f t="shared" si="3"/>
        <v>10571</v>
      </c>
      <c r="CW7" s="12">
        <f t="shared" si="4"/>
        <v>18462.5</v>
      </c>
      <c r="CX7" s="3">
        <f t="shared" si="5"/>
        <v>63645.75</v>
      </c>
      <c r="DA7" s="2" t="s">
        <v>11</v>
      </c>
      <c r="DB7" s="2">
        <v>75</v>
      </c>
      <c r="DC7" s="4">
        <f t="shared" si="6"/>
        <v>34612.25</v>
      </c>
      <c r="DD7" s="4">
        <f t="shared" si="6"/>
        <v>10571</v>
      </c>
      <c r="DE7" s="4">
        <f t="shared" si="6"/>
        <v>18462.5</v>
      </c>
      <c r="DG7" s="2"/>
      <c r="DH7" s="5">
        <f t="shared" si="1"/>
        <v>1.1451530190239867</v>
      </c>
      <c r="DI7" s="5">
        <f t="shared" si="1"/>
        <v>1.1366666666666665</v>
      </c>
      <c r="DJ7" s="5">
        <f t="shared" si="1"/>
        <v>1.1344086021505375</v>
      </c>
    </row>
    <row r="8" spans="1:126" x14ac:dyDescent="0.25">
      <c r="A8" s="85" t="s">
        <v>122</v>
      </c>
      <c r="B8" s="84">
        <v>2100</v>
      </c>
      <c r="C8" s="84">
        <v>1980</v>
      </c>
      <c r="D8" s="84">
        <v>1894</v>
      </c>
      <c r="E8" s="84">
        <v>1794</v>
      </c>
      <c r="F8" s="84">
        <v>1750</v>
      </c>
      <c r="G8" s="84">
        <v>1706</v>
      </c>
      <c r="H8" s="84">
        <v>1683</v>
      </c>
      <c r="I8" s="84">
        <v>1716</v>
      </c>
      <c r="J8" s="84">
        <v>1636</v>
      </c>
      <c r="K8" s="84">
        <v>1504</v>
      </c>
      <c r="L8" s="84">
        <v>1459</v>
      </c>
      <c r="M8" s="84">
        <v>1466</v>
      </c>
      <c r="N8" s="84">
        <v>1463</v>
      </c>
      <c r="O8" s="84">
        <v>1391</v>
      </c>
      <c r="P8" s="84">
        <v>1401</v>
      </c>
      <c r="Q8" s="84">
        <v>1447</v>
      </c>
      <c r="R8" s="84">
        <v>1484</v>
      </c>
      <c r="S8" s="84">
        <v>1547</v>
      </c>
      <c r="T8" s="84">
        <v>1711</v>
      </c>
      <c r="U8" s="84">
        <v>1916</v>
      </c>
      <c r="V8" s="84">
        <v>2144</v>
      </c>
      <c r="W8" s="84">
        <v>2641</v>
      </c>
      <c r="X8" s="84">
        <v>2840</v>
      </c>
      <c r="Y8" s="84">
        <v>3278</v>
      </c>
      <c r="Z8" s="84">
        <v>3635</v>
      </c>
      <c r="AA8" s="84">
        <v>3675</v>
      </c>
      <c r="AB8" s="84">
        <v>3665</v>
      </c>
      <c r="AC8" s="84">
        <v>3469</v>
      </c>
      <c r="AD8" s="84">
        <v>3283</v>
      </c>
      <c r="AE8" s="84">
        <v>3235</v>
      </c>
      <c r="AF8" s="84">
        <v>3163</v>
      </c>
      <c r="AG8" s="84">
        <v>3186</v>
      </c>
      <c r="AH8" s="84">
        <v>3110</v>
      </c>
      <c r="AI8" s="84">
        <v>3196</v>
      </c>
      <c r="AJ8" s="84">
        <v>3277</v>
      </c>
      <c r="AK8" s="84">
        <v>3366</v>
      </c>
      <c r="AL8" s="84">
        <v>3345</v>
      </c>
      <c r="AM8" s="84">
        <v>3418</v>
      </c>
      <c r="AN8" s="84">
        <v>3416</v>
      </c>
      <c r="AO8" s="84">
        <v>3486</v>
      </c>
      <c r="AP8" s="84">
        <v>3467</v>
      </c>
      <c r="AQ8" s="84">
        <v>3508</v>
      </c>
      <c r="AR8" s="84">
        <v>3677</v>
      </c>
      <c r="AS8" s="84">
        <v>3967</v>
      </c>
      <c r="AT8" s="84">
        <v>4045</v>
      </c>
      <c r="AU8" s="84">
        <v>4036</v>
      </c>
      <c r="AV8" s="84">
        <v>4049</v>
      </c>
      <c r="AW8" s="84">
        <v>4065</v>
      </c>
      <c r="AX8" s="84">
        <v>4077</v>
      </c>
      <c r="AY8" s="84">
        <v>4031</v>
      </c>
      <c r="AZ8" s="84">
        <v>3741</v>
      </c>
      <c r="BA8" s="84">
        <v>3512</v>
      </c>
      <c r="BB8" s="84">
        <v>3339</v>
      </c>
      <c r="BC8" s="84">
        <v>3231</v>
      </c>
      <c r="BD8" s="84">
        <v>3275</v>
      </c>
      <c r="BE8" s="84">
        <v>3313</v>
      </c>
      <c r="BF8" s="84">
        <v>3465</v>
      </c>
      <c r="BG8" s="84">
        <v>3533</v>
      </c>
      <c r="BH8" s="84">
        <v>3631</v>
      </c>
      <c r="BI8" s="84">
        <v>3672</v>
      </c>
      <c r="BJ8" s="84">
        <v>3658</v>
      </c>
      <c r="BK8" s="84">
        <v>3771</v>
      </c>
      <c r="BL8" s="84">
        <v>3797</v>
      </c>
      <c r="BM8" s="84">
        <v>3998</v>
      </c>
      <c r="BN8" s="84">
        <v>4086</v>
      </c>
      <c r="BO8" s="84">
        <v>4080</v>
      </c>
      <c r="BP8" s="84">
        <v>4156</v>
      </c>
      <c r="BQ8" s="84">
        <v>4089</v>
      </c>
      <c r="BR8" s="84">
        <v>3888</v>
      </c>
      <c r="BS8" s="84">
        <v>4063</v>
      </c>
      <c r="BT8" s="84">
        <v>4115</v>
      </c>
      <c r="BU8" s="84">
        <v>4291</v>
      </c>
      <c r="BV8" s="84">
        <v>4393</v>
      </c>
      <c r="BW8" s="84">
        <v>4482</v>
      </c>
      <c r="BX8" s="84">
        <v>4503</v>
      </c>
      <c r="BY8" s="84">
        <v>4450</v>
      </c>
      <c r="BZ8" s="84">
        <v>4368</v>
      </c>
      <c r="CA8" s="84">
        <v>4293</v>
      </c>
      <c r="CB8" s="84">
        <v>4248</v>
      </c>
      <c r="CC8" s="84">
        <v>4247</v>
      </c>
      <c r="CD8" s="84">
        <v>4108</v>
      </c>
      <c r="CE8" s="84">
        <v>4028</v>
      </c>
      <c r="CF8" s="84">
        <v>3838</v>
      </c>
      <c r="CG8" s="84">
        <v>3757</v>
      </c>
      <c r="CH8" s="84">
        <v>3639</v>
      </c>
      <c r="CI8" s="84">
        <v>3614</v>
      </c>
      <c r="CJ8" s="84">
        <v>3295</v>
      </c>
      <c r="CK8" s="84">
        <v>3264</v>
      </c>
      <c r="CL8" s="84">
        <v>3097</v>
      </c>
      <c r="CM8" s="84">
        <v>3016</v>
      </c>
      <c r="CN8" s="84">
        <v>2903</v>
      </c>
      <c r="CO8" s="84">
        <v>2724</v>
      </c>
      <c r="CP8" s="84">
        <v>2612</v>
      </c>
      <c r="CQ8" s="84">
        <v>2442</v>
      </c>
      <c r="CR8" s="84">
        <v>2281</v>
      </c>
      <c r="CS8" s="84">
        <v>2206</v>
      </c>
      <c r="CT8" s="84">
        <v>75643</v>
      </c>
      <c r="CU8" s="12">
        <f t="shared" si="2"/>
        <v>47636</v>
      </c>
      <c r="CV8" s="12">
        <f t="shared" si="3"/>
        <v>15441.25</v>
      </c>
      <c r="CW8" s="12">
        <f t="shared" si="4"/>
        <v>13250.25</v>
      </c>
      <c r="CX8" s="3">
        <f t="shared" si="5"/>
        <v>76327.5</v>
      </c>
      <c r="DA8" s="2"/>
      <c r="DB8" s="2"/>
      <c r="DC8" s="2"/>
      <c r="DD8" s="2"/>
      <c r="DE8" s="2"/>
      <c r="DG8" s="2"/>
      <c r="DH8" s="5"/>
      <c r="DI8" s="5"/>
      <c r="DJ8" s="5"/>
    </row>
    <row r="9" spans="1:126" x14ac:dyDescent="0.25">
      <c r="A9" s="83" t="s">
        <v>123</v>
      </c>
      <c r="B9" s="84">
        <v>2336</v>
      </c>
      <c r="C9" s="84">
        <v>2504</v>
      </c>
      <c r="D9" s="84">
        <v>2524</v>
      </c>
      <c r="E9" s="84">
        <v>2402</v>
      </c>
      <c r="F9" s="84">
        <v>2364</v>
      </c>
      <c r="G9" s="84">
        <v>2299</v>
      </c>
      <c r="H9" s="84">
        <v>2285</v>
      </c>
      <c r="I9" s="84">
        <v>2203</v>
      </c>
      <c r="J9" s="84">
        <v>2103</v>
      </c>
      <c r="K9" s="84">
        <v>2031</v>
      </c>
      <c r="L9" s="84">
        <v>2079</v>
      </c>
      <c r="M9" s="84">
        <v>1977</v>
      </c>
      <c r="N9" s="84">
        <v>1952</v>
      </c>
      <c r="O9" s="84">
        <v>2056</v>
      </c>
      <c r="P9" s="84">
        <v>2113</v>
      </c>
      <c r="Q9" s="84">
        <v>2134</v>
      </c>
      <c r="R9" s="84">
        <v>2415</v>
      </c>
      <c r="S9" s="84">
        <v>2390</v>
      </c>
      <c r="T9" s="84">
        <v>2620</v>
      </c>
      <c r="U9" s="84">
        <v>2691</v>
      </c>
      <c r="V9" s="84">
        <v>3236</v>
      </c>
      <c r="W9" s="84">
        <v>3355</v>
      </c>
      <c r="X9" s="84">
        <v>3501</v>
      </c>
      <c r="Y9" s="84">
        <v>3750</v>
      </c>
      <c r="Z9" s="84">
        <v>3857</v>
      </c>
      <c r="AA9" s="84">
        <v>3561</v>
      </c>
      <c r="AB9" s="84">
        <v>3081</v>
      </c>
      <c r="AC9" s="84">
        <v>2973</v>
      </c>
      <c r="AD9" s="84">
        <v>2991</v>
      </c>
      <c r="AE9" s="84">
        <v>2955</v>
      </c>
      <c r="AF9" s="84">
        <v>2994</v>
      </c>
      <c r="AG9" s="84">
        <v>2877</v>
      </c>
      <c r="AH9" s="84">
        <v>3056</v>
      </c>
      <c r="AI9" s="84">
        <v>3257</v>
      </c>
      <c r="AJ9" s="84">
        <v>3422</v>
      </c>
      <c r="AK9" s="84">
        <v>3318</v>
      </c>
      <c r="AL9" s="84">
        <v>3469</v>
      </c>
      <c r="AM9" s="84">
        <v>3539</v>
      </c>
      <c r="AN9" s="84">
        <v>3502</v>
      </c>
      <c r="AO9" s="84">
        <v>3490</v>
      </c>
      <c r="AP9" s="84">
        <v>3350</v>
      </c>
      <c r="AQ9" s="84">
        <v>3557</v>
      </c>
      <c r="AR9" s="84">
        <v>3605</v>
      </c>
      <c r="AS9" s="84">
        <v>3595</v>
      </c>
      <c r="AT9" s="84">
        <v>3740</v>
      </c>
      <c r="AU9" s="84">
        <v>3735</v>
      </c>
      <c r="AV9" s="84">
        <v>3733</v>
      </c>
      <c r="AW9" s="84">
        <v>3744</v>
      </c>
      <c r="AX9" s="84">
        <v>3837</v>
      </c>
      <c r="AY9" s="84">
        <v>3634</v>
      </c>
      <c r="AZ9" s="84">
        <v>3477</v>
      </c>
      <c r="BA9" s="84">
        <v>3299</v>
      </c>
      <c r="BB9" s="84">
        <v>3252</v>
      </c>
      <c r="BC9" s="84">
        <v>3179</v>
      </c>
      <c r="BD9" s="84">
        <v>3302</v>
      </c>
      <c r="BE9" s="84">
        <v>3322</v>
      </c>
      <c r="BF9" s="84">
        <v>3386</v>
      </c>
      <c r="BG9" s="84">
        <v>3416</v>
      </c>
      <c r="BH9" s="84">
        <v>3529</v>
      </c>
      <c r="BI9" s="84">
        <v>3483</v>
      </c>
      <c r="BJ9" s="84">
        <v>3463</v>
      </c>
      <c r="BK9" s="84">
        <v>3502</v>
      </c>
      <c r="BL9" s="84">
        <v>3591</v>
      </c>
      <c r="BM9" s="84">
        <v>3574</v>
      </c>
      <c r="BN9" s="84">
        <v>3500</v>
      </c>
      <c r="BO9" s="84">
        <v>3516</v>
      </c>
      <c r="BP9" s="84">
        <v>3460</v>
      </c>
      <c r="BQ9" s="84">
        <v>3436</v>
      </c>
      <c r="BR9" s="84">
        <v>3280</v>
      </c>
      <c r="BS9" s="84">
        <v>3501</v>
      </c>
      <c r="BT9" s="84">
        <v>3706</v>
      </c>
      <c r="BU9" s="84">
        <v>3746</v>
      </c>
      <c r="BV9" s="84">
        <v>3779</v>
      </c>
      <c r="BW9" s="84">
        <v>3430</v>
      </c>
      <c r="BX9" s="84">
        <v>3392</v>
      </c>
      <c r="BY9" s="84">
        <v>3130</v>
      </c>
      <c r="BZ9" s="84">
        <v>3247</v>
      </c>
      <c r="CA9" s="84">
        <v>3372</v>
      </c>
      <c r="CB9" s="84">
        <v>3267</v>
      </c>
      <c r="CC9" s="84">
        <v>3392</v>
      </c>
      <c r="CD9" s="84">
        <v>3380</v>
      </c>
      <c r="CE9" s="84">
        <v>3355</v>
      </c>
      <c r="CF9" s="84">
        <v>3389</v>
      </c>
      <c r="CG9" s="84">
        <v>3185</v>
      </c>
      <c r="CH9" s="84">
        <v>3054</v>
      </c>
      <c r="CI9" s="84">
        <v>2954</v>
      </c>
      <c r="CJ9" s="84">
        <v>3126</v>
      </c>
      <c r="CK9" s="84">
        <v>2947</v>
      </c>
      <c r="CL9" s="84">
        <v>2821</v>
      </c>
      <c r="CM9" s="84">
        <v>2792</v>
      </c>
      <c r="CN9" s="84">
        <v>2779</v>
      </c>
      <c r="CO9" s="84">
        <v>2795</v>
      </c>
      <c r="CP9" s="84">
        <v>2663</v>
      </c>
      <c r="CQ9" s="84">
        <v>2605</v>
      </c>
      <c r="CR9" s="84">
        <v>2626</v>
      </c>
      <c r="CS9" s="84">
        <v>2414</v>
      </c>
      <c r="CT9" s="84">
        <v>73710</v>
      </c>
      <c r="CU9" s="12">
        <f t="shared" si="2"/>
        <v>44813</v>
      </c>
      <c r="CV9" s="12">
        <f t="shared" si="3"/>
        <v>12700.75</v>
      </c>
      <c r="CW9" s="12">
        <f t="shared" si="4"/>
        <v>16987.75</v>
      </c>
      <c r="CX9" s="3">
        <f t="shared" si="5"/>
        <v>74501.5</v>
      </c>
      <c r="DA9" s="2" t="s">
        <v>12</v>
      </c>
      <c r="DB9" s="2">
        <v>201</v>
      </c>
      <c r="DC9" s="4">
        <f t="shared" ref="DC9:DE14" si="7">CU9</f>
        <v>44813</v>
      </c>
      <c r="DD9" s="4">
        <f t="shared" si="7"/>
        <v>12700.75</v>
      </c>
      <c r="DE9" s="4">
        <f t="shared" si="7"/>
        <v>16987.75</v>
      </c>
      <c r="DG9" s="2"/>
      <c r="DH9" s="5">
        <f t="shared" ref="DH9:DJ15" si="8">DC9/$DB9/DH$1/$DG$2</f>
        <v>0.55322642371270203</v>
      </c>
      <c r="DI9" s="5">
        <f t="shared" si="8"/>
        <v>0.50957912052640031</v>
      </c>
      <c r="DJ9" s="5">
        <f t="shared" si="8"/>
        <v>0.38947543389045558</v>
      </c>
    </row>
    <row r="10" spans="1:126" x14ac:dyDescent="0.25">
      <c r="A10" s="83" t="s">
        <v>124</v>
      </c>
      <c r="B10" s="84">
        <v>2671</v>
      </c>
      <c r="C10" s="84">
        <v>2679</v>
      </c>
      <c r="D10" s="84">
        <v>2586</v>
      </c>
      <c r="E10" s="84">
        <v>2537</v>
      </c>
      <c r="F10" s="84">
        <v>2591</v>
      </c>
      <c r="G10" s="84">
        <v>2506</v>
      </c>
      <c r="H10" s="84">
        <v>2491</v>
      </c>
      <c r="I10" s="84">
        <v>2449</v>
      </c>
      <c r="J10" s="84">
        <v>2436</v>
      </c>
      <c r="K10" s="84">
        <v>2520</v>
      </c>
      <c r="L10" s="84">
        <v>2466</v>
      </c>
      <c r="M10" s="84">
        <v>2382</v>
      </c>
      <c r="N10" s="84">
        <v>2366</v>
      </c>
      <c r="O10" s="84">
        <v>2427</v>
      </c>
      <c r="P10" s="84">
        <v>2443</v>
      </c>
      <c r="Q10" s="84">
        <v>2435</v>
      </c>
      <c r="R10" s="84">
        <v>2563</v>
      </c>
      <c r="S10" s="84">
        <v>2704</v>
      </c>
      <c r="T10" s="84">
        <v>2768</v>
      </c>
      <c r="U10" s="84">
        <v>2869</v>
      </c>
      <c r="V10" s="84">
        <v>3214</v>
      </c>
      <c r="W10" s="84">
        <v>3453</v>
      </c>
      <c r="X10" s="84">
        <v>3916</v>
      </c>
      <c r="Y10" s="84">
        <v>4062</v>
      </c>
      <c r="Z10" s="84">
        <v>4307</v>
      </c>
      <c r="AA10" s="84">
        <v>4260</v>
      </c>
      <c r="AB10" s="84">
        <v>4046</v>
      </c>
      <c r="AC10" s="84">
        <v>3757</v>
      </c>
      <c r="AD10" s="84">
        <v>3675</v>
      </c>
      <c r="AE10" s="84">
        <v>3479</v>
      </c>
      <c r="AF10" s="84">
        <v>3342</v>
      </c>
      <c r="AG10" s="84">
        <v>3443</v>
      </c>
      <c r="AH10" s="84">
        <v>3628</v>
      </c>
      <c r="AI10" s="84">
        <v>3753</v>
      </c>
      <c r="AJ10" s="84">
        <v>3666</v>
      </c>
      <c r="AK10" s="84">
        <v>3647</v>
      </c>
      <c r="AL10" s="84">
        <v>3677</v>
      </c>
      <c r="AM10" s="84">
        <v>3717</v>
      </c>
      <c r="AN10" s="84">
        <v>3910</v>
      </c>
      <c r="AO10" s="84">
        <v>3789</v>
      </c>
      <c r="AP10" s="84">
        <v>3776</v>
      </c>
      <c r="AQ10" s="84">
        <v>3913</v>
      </c>
      <c r="AR10" s="84">
        <v>3927</v>
      </c>
      <c r="AS10" s="84">
        <v>4045</v>
      </c>
      <c r="AT10" s="84">
        <v>4059</v>
      </c>
      <c r="AU10" s="84">
        <v>4131</v>
      </c>
      <c r="AV10" s="84">
        <v>4042</v>
      </c>
      <c r="AW10" s="84">
        <v>4101</v>
      </c>
      <c r="AX10" s="84">
        <v>4024</v>
      </c>
      <c r="AY10" s="84">
        <v>3878</v>
      </c>
      <c r="AZ10" s="84">
        <v>3725</v>
      </c>
      <c r="BA10" s="84">
        <v>3645</v>
      </c>
      <c r="BB10" s="84">
        <v>3559</v>
      </c>
      <c r="BC10" s="84">
        <v>3654</v>
      </c>
      <c r="BD10" s="84">
        <v>3753</v>
      </c>
      <c r="BE10" s="84">
        <v>3665</v>
      </c>
      <c r="BF10" s="84">
        <v>3757</v>
      </c>
      <c r="BG10" s="84">
        <v>3978</v>
      </c>
      <c r="BH10" s="84">
        <v>3978</v>
      </c>
      <c r="BI10" s="84">
        <v>3980</v>
      </c>
      <c r="BJ10" s="84">
        <v>3801</v>
      </c>
      <c r="BK10" s="84">
        <v>3940</v>
      </c>
      <c r="BL10" s="84">
        <v>3986</v>
      </c>
      <c r="BM10" s="84">
        <v>3890</v>
      </c>
      <c r="BN10" s="84">
        <v>3855</v>
      </c>
      <c r="BO10" s="84">
        <v>3831</v>
      </c>
      <c r="BP10" s="84">
        <v>3718</v>
      </c>
      <c r="BQ10" s="84">
        <v>3602</v>
      </c>
      <c r="BR10" s="84">
        <v>3494</v>
      </c>
      <c r="BS10" s="84">
        <v>3671</v>
      </c>
      <c r="BT10" s="84">
        <v>3858</v>
      </c>
      <c r="BU10" s="84">
        <v>4164</v>
      </c>
      <c r="BV10" s="84">
        <v>4535</v>
      </c>
      <c r="BW10" s="84">
        <v>4536</v>
      </c>
      <c r="BX10" s="84">
        <v>4503</v>
      </c>
      <c r="BY10" s="84">
        <v>4398</v>
      </c>
      <c r="BZ10" s="84">
        <v>4330</v>
      </c>
      <c r="CA10" s="84">
        <v>4304</v>
      </c>
      <c r="CB10" s="84">
        <v>4244</v>
      </c>
      <c r="CC10" s="84">
        <v>4264</v>
      </c>
      <c r="CD10" s="84">
        <v>4280</v>
      </c>
      <c r="CE10" s="84">
        <v>4263</v>
      </c>
      <c r="CF10" s="84">
        <v>4086</v>
      </c>
      <c r="CG10" s="84">
        <v>4075</v>
      </c>
      <c r="CH10" s="84">
        <v>3892</v>
      </c>
      <c r="CI10" s="84">
        <v>3732</v>
      </c>
      <c r="CJ10" s="84">
        <v>3681</v>
      </c>
      <c r="CK10" s="84">
        <v>3520</v>
      </c>
      <c r="CL10" s="84">
        <v>3310</v>
      </c>
      <c r="CM10" s="84">
        <v>3239</v>
      </c>
      <c r="CN10" s="84">
        <v>3317</v>
      </c>
      <c r="CO10" s="84">
        <v>3242</v>
      </c>
      <c r="CP10" s="84">
        <v>3151</v>
      </c>
      <c r="CQ10" s="84">
        <v>3031</v>
      </c>
      <c r="CR10" s="84">
        <v>2963</v>
      </c>
      <c r="CS10" s="84">
        <v>2922</v>
      </c>
      <c r="CT10" s="84">
        <v>85185</v>
      </c>
      <c r="CU10" s="12">
        <f>SUM(X10:BW10)/4</f>
        <v>50136.25</v>
      </c>
      <c r="CV10" s="12">
        <f t="shared" si="3"/>
        <v>16030.25</v>
      </c>
      <c r="CW10" s="12">
        <f t="shared" si="4"/>
        <v>19045.5</v>
      </c>
      <c r="CX10" s="3">
        <f t="shared" si="5"/>
        <v>85212</v>
      </c>
      <c r="DA10" s="2" t="s">
        <v>13</v>
      </c>
      <c r="DB10" s="2">
        <v>210</v>
      </c>
      <c r="DC10" s="4">
        <f t="shared" si="7"/>
        <v>50136.25</v>
      </c>
      <c r="DD10" s="4">
        <f t="shared" si="7"/>
        <v>16030.25</v>
      </c>
      <c r="DE10" s="4">
        <f t="shared" si="7"/>
        <v>19045.5</v>
      </c>
      <c r="DG10" s="2"/>
      <c r="DH10" s="5">
        <f t="shared" si="8"/>
        <v>0.59241699161054007</v>
      </c>
      <c r="DI10" s="5">
        <f t="shared" si="8"/>
        <v>0.61560099846390171</v>
      </c>
      <c r="DJ10" s="5">
        <f t="shared" si="8"/>
        <v>0.41793943383805127</v>
      </c>
    </row>
    <row r="11" spans="1:126" x14ac:dyDescent="0.25">
      <c r="A11" s="83" t="s">
        <v>125</v>
      </c>
      <c r="B11" s="84">
        <v>913</v>
      </c>
      <c r="C11" s="84">
        <v>710</v>
      </c>
      <c r="D11" s="84">
        <v>620</v>
      </c>
      <c r="E11" s="84">
        <v>504</v>
      </c>
      <c r="F11" s="84">
        <v>364</v>
      </c>
      <c r="G11" s="84">
        <v>318</v>
      </c>
      <c r="H11" s="84">
        <v>151</v>
      </c>
      <c r="I11" s="84">
        <v>92</v>
      </c>
      <c r="J11" s="84">
        <v>92</v>
      </c>
      <c r="K11" s="84">
        <v>103</v>
      </c>
      <c r="L11" s="84">
        <v>103</v>
      </c>
      <c r="M11" s="84">
        <v>103</v>
      </c>
      <c r="N11" s="84">
        <v>92</v>
      </c>
      <c r="O11" s="84">
        <v>92</v>
      </c>
      <c r="P11" s="84">
        <v>92</v>
      </c>
      <c r="Q11" s="84">
        <v>92</v>
      </c>
      <c r="R11" s="84">
        <v>131</v>
      </c>
      <c r="S11" s="84">
        <v>275</v>
      </c>
      <c r="T11" s="84">
        <v>343</v>
      </c>
      <c r="U11" s="84">
        <v>517</v>
      </c>
      <c r="V11" s="84">
        <v>706</v>
      </c>
      <c r="W11" s="84">
        <v>871</v>
      </c>
      <c r="X11" s="84">
        <v>1156</v>
      </c>
      <c r="Y11" s="84">
        <v>1562</v>
      </c>
      <c r="Z11" s="84">
        <v>1810</v>
      </c>
      <c r="AA11" s="84">
        <v>1950</v>
      </c>
      <c r="AB11" s="84">
        <v>1876</v>
      </c>
      <c r="AC11" s="84">
        <v>1662</v>
      </c>
      <c r="AD11" s="84">
        <v>1637</v>
      </c>
      <c r="AE11" s="84">
        <v>1593</v>
      </c>
      <c r="AF11" s="84">
        <v>1581</v>
      </c>
      <c r="AG11" s="84">
        <v>1407</v>
      </c>
      <c r="AH11" s="84">
        <v>1451</v>
      </c>
      <c r="AI11" s="84">
        <v>1451</v>
      </c>
      <c r="AJ11" s="84">
        <v>1500</v>
      </c>
      <c r="AK11" s="84">
        <v>1517</v>
      </c>
      <c r="AL11" s="84">
        <v>1524</v>
      </c>
      <c r="AM11" s="84">
        <v>1504</v>
      </c>
      <c r="AN11" s="84">
        <v>1468</v>
      </c>
      <c r="AO11" s="84">
        <v>1473</v>
      </c>
      <c r="AP11" s="84">
        <v>1441</v>
      </c>
      <c r="AQ11" s="84">
        <v>1457</v>
      </c>
      <c r="AR11" s="84">
        <v>1468</v>
      </c>
      <c r="AS11" s="84">
        <v>1525</v>
      </c>
      <c r="AT11" s="84">
        <v>1754</v>
      </c>
      <c r="AU11" s="84">
        <v>1838</v>
      </c>
      <c r="AV11" s="84">
        <v>1874</v>
      </c>
      <c r="AW11" s="84">
        <v>1850</v>
      </c>
      <c r="AX11" s="84">
        <v>1804</v>
      </c>
      <c r="AY11" s="84">
        <v>1779</v>
      </c>
      <c r="AZ11" s="84">
        <v>1674</v>
      </c>
      <c r="BA11" s="84">
        <v>1641</v>
      </c>
      <c r="BB11" s="84">
        <v>1507</v>
      </c>
      <c r="BC11" s="84">
        <v>1452</v>
      </c>
      <c r="BD11" s="84">
        <v>1429</v>
      </c>
      <c r="BE11" s="84">
        <v>1395</v>
      </c>
      <c r="BF11" s="84">
        <v>1396</v>
      </c>
      <c r="BG11" s="84">
        <v>1508</v>
      </c>
      <c r="BH11" s="84">
        <v>1555</v>
      </c>
      <c r="BI11" s="84">
        <v>1597</v>
      </c>
      <c r="BJ11" s="84">
        <v>1569</v>
      </c>
      <c r="BK11" s="84">
        <v>1572</v>
      </c>
      <c r="BL11" s="84">
        <v>1665</v>
      </c>
      <c r="BM11" s="84">
        <v>1775</v>
      </c>
      <c r="BN11" s="84">
        <v>1838</v>
      </c>
      <c r="BO11" s="84">
        <v>1877</v>
      </c>
      <c r="BP11" s="84">
        <v>1900</v>
      </c>
      <c r="BQ11" s="84">
        <v>1772</v>
      </c>
      <c r="BR11" s="84">
        <v>1554</v>
      </c>
      <c r="BS11" s="84">
        <v>1609</v>
      </c>
      <c r="BT11" s="84">
        <v>1681</v>
      </c>
      <c r="BU11" s="84">
        <v>2188</v>
      </c>
      <c r="BV11" s="84">
        <v>3224</v>
      </c>
      <c r="BW11" s="84">
        <v>3473</v>
      </c>
      <c r="BX11" s="84">
        <v>3472</v>
      </c>
      <c r="BY11" s="84">
        <v>3450</v>
      </c>
      <c r="BZ11" s="84">
        <v>3384</v>
      </c>
      <c r="CA11" s="84">
        <v>3255</v>
      </c>
      <c r="CB11" s="84">
        <v>3240</v>
      </c>
      <c r="CC11" s="84">
        <v>3106</v>
      </c>
      <c r="CD11" s="84">
        <v>2989</v>
      </c>
      <c r="CE11" s="84">
        <v>2802</v>
      </c>
      <c r="CF11" s="84">
        <v>2622</v>
      </c>
      <c r="CG11" s="84">
        <v>2613</v>
      </c>
      <c r="CH11" s="84">
        <v>2545</v>
      </c>
      <c r="CI11" s="84">
        <v>2480</v>
      </c>
      <c r="CJ11" s="84">
        <v>2382</v>
      </c>
      <c r="CK11" s="84">
        <v>2219</v>
      </c>
      <c r="CL11" s="84">
        <v>1995</v>
      </c>
      <c r="CM11" s="84">
        <v>1825</v>
      </c>
      <c r="CN11" s="84">
        <v>1547</v>
      </c>
      <c r="CO11" s="84">
        <v>1450</v>
      </c>
      <c r="CP11" s="84">
        <v>1312</v>
      </c>
      <c r="CQ11" s="84">
        <v>1197</v>
      </c>
      <c r="CR11" s="84">
        <v>1151</v>
      </c>
      <c r="CS11" s="84">
        <v>1025</v>
      </c>
      <c r="CT11" s="84">
        <v>36797</v>
      </c>
      <c r="CU11" s="12">
        <f t="shared" si="2"/>
        <v>21940.75</v>
      </c>
      <c r="CV11" s="12">
        <f t="shared" si="3"/>
        <v>11094.75</v>
      </c>
      <c r="CW11" s="12">
        <f t="shared" si="4"/>
        <v>3741.5</v>
      </c>
      <c r="CX11" s="3">
        <f t="shared" si="5"/>
        <v>36777</v>
      </c>
      <c r="DA11" s="2" t="s">
        <v>14</v>
      </c>
      <c r="DB11" s="2">
        <v>122</v>
      </c>
      <c r="DC11" s="4">
        <f t="shared" si="7"/>
        <v>21940.75</v>
      </c>
      <c r="DD11" s="4">
        <f t="shared" si="7"/>
        <v>11094.75</v>
      </c>
      <c r="DE11" s="4">
        <f t="shared" si="7"/>
        <v>3741.5</v>
      </c>
      <c r="DG11" s="2"/>
      <c r="DH11" s="5">
        <f t="shared" si="8"/>
        <v>0.4462585933368588</v>
      </c>
      <c r="DI11" s="5">
        <f t="shared" si="8"/>
        <v>0.73339172395557906</v>
      </c>
      <c r="DJ11" s="5">
        <f t="shared" si="8"/>
        <v>0.14132734003172925</v>
      </c>
    </row>
    <row r="12" spans="1:126" x14ac:dyDescent="0.25">
      <c r="A12" s="83" t="s">
        <v>126</v>
      </c>
      <c r="B12" s="84">
        <v>613</v>
      </c>
      <c r="C12" s="84">
        <v>629</v>
      </c>
      <c r="D12" s="84">
        <v>602</v>
      </c>
      <c r="E12" s="84">
        <v>593</v>
      </c>
      <c r="F12" s="84">
        <v>590</v>
      </c>
      <c r="G12" s="84">
        <v>598</v>
      </c>
      <c r="H12" s="84">
        <v>605</v>
      </c>
      <c r="I12" s="84">
        <v>600</v>
      </c>
      <c r="J12" s="84">
        <v>593</v>
      </c>
      <c r="K12" s="84">
        <v>593</v>
      </c>
      <c r="L12" s="84">
        <v>585</v>
      </c>
      <c r="M12" s="84">
        <v>584</v>
      </c>
      <c r="N12" s="84">
        <v>577</v>
      </c>
      <c r="O12" s="84">
        <v>584</v>
      </c>
      <c r="P12" s="84">
        <v>584</v>
      </c>
      <c r="Q12" s="84">
        <v>581</v>
      </c>
      <c r="R12" s="84">
        <v>580</v>
      </c>
      <c r="S12" s="84">
        <v>570</v>
      </c>
      <c r="T12" s="84">
        <v>551</v>
      </c>
      <c r="U12" s="84">
        <v>571</v>
      </c>
      <c r="V12" s="84">
        <v>584</v>
      </c>
      <c r="W12" s="84">
        <v>588</v>
      </c>
      <c r="X12" s="84">
        <v>628</v>
      </c>
      <c r="Y12" s="84">
        <v>645</v>
      </c>
      <c r="Z12" s="84">
        <v>680</v>
      </c>
      <c r="AA12" s="84">
        <v>654</v>
      </c>
      <c r="AB12" s="84">
        <v>656</v>
      </c>
      <c r="AC12" s="84">
        <v>640</v>
      </c>
      <c r="AD12" s="84">
        <v>637</v>
      </c>
      <c r="AE12" s="84">
        <v>641</v>
      </c>
      <c r="AF12" s="84">
        <v>638</v>
      </c>
      <c r="AG12" s="84">
        <v>642</v>
      </c>
      <c r="AH12" s="84">
        <v>642</v>
      </c>
      <c r="AI12" s="84">
        <v>626</v>
      </c>
      <c r="AJ12" s="84">
        <v>642</v>
      </c>
      <c r="AK12" s="84">
        <v>662</v>
      </c>
      <c r="AL12" s="84">
        <v>645</v>
      </c>
      <c r="AM12" s="84">
        <v>651</v>
      </c>
      <c r="AN12" s="84">
        <v>672</v>
      </c>
      <c r="AO12" s="84">
        <v>673</v>
      </c>
      <c r="AP12" s="84">
        <v>695</v>
      </c>
      <c r="AQ12" s="84">
        <v>696</v>
      </c>
      <c r="AR12" s="84">
        <v>688</v>
      </c>
      <c r="AS12" s="84">
        <v>700</v>
      </c>
      <c r="AT12" s="84">
        <v>696</v>
      </c>
      <c r="AU12" s="84">
        <v>697</v>
      </c>
      <c r="AV12" s="84">
        <v>694</v>
      </c>
      <c r="AW12" s="84">
        <v>695</v>
      </c>
      <c r="AX12" s="84">
        <v>695</v>
      </c>
      <c r="AY12" s="84">
        <v>691</v>
      </c>
      <c r="AZ12" s="84">
        <v>691</v>
      </c>
      <c r="BA12" s="84">
        <v>691</v>
      </c>
      <c r="BB12" s="84">
        <v>668</v>
      </c>
      <c r="BC12" s="84">
        <v>650</v>
      </c>
      <c r="BD12" s="84">
        <v>634</v>
      </c>
      <c r="BE12" s="84">
        <v>639</v>
      </c>
      <c r="BF12" s="84">
        <v>642</v>
      </c>
      <c r="BG12" s="84">
        <v>641</v>
      </c>
      <c r="BH12" s="84">
        <v>644</v>
      </c>
      <c r="BI12" s="84">
        <v>646</v>
      </c>
      <c r="BJ12" s="84">
        <v>650</v>
      </c>
      <c r="BK12" s="84">
        <v>652</v>
      </c>
      <c r="BL12" s="84">
        <v>648</v>
      </c>
      <c r="BM12" s="84">
        <v>681</v>
      </c>
      <c r="BN12" s="84">
        <v>671</v>
      </c>
      <c r="BO12" s="84">
        <v>673</v>
      </c>
      <c r="BP12" s="84">
        <v>673</v>
      </c>
      <c r="BQ12" s="84">
        <v>675</v>
      </c>
      <c r="BR12" s="84">
        <v>633</v>
      </c>
      <c r="BS12" s="84">
        <v>671</v>
      </c>
      <c r="BT12" s="84">
        <v>704</v>
      </c>
      <c r="BU12" s="84">
        <v>1068</v>
      </c>
      <c r="BV12" s="84">
        <v>1500</v>
      </c>
      <c r="BW12" s="84">
        <v>1530</v>
      </c>
      <c r="BX12" s="84">
        <v>1531</v>
      </c>
      <c r="BY12" s="84">
        <v>1533</v>
      </c>
      <c r="BZ12" s="84">
        <v>1533</v>
      </c>
      <c r="CA12" s="84">
        <v>1532</v>
      </c>
      <c r="CB12" s="84">
        <v>1497</v>
      </c>
      <c r="CC12" s="84">
        <v>1441</v>
      </c>
      <c r="CD12" s="84">
        <v>994</v>
      </c>
      <c r="CE12" s="84">
        <v>792</v>
      </c>
      <c r="CF12" s="84">
        <v>770</v>
      </c>
      <c r="CG12" s="84">
        <v>741</v>
      </c>
      <c r="CH12" s="84">
        <v>740</v>
      </c>
      <c r="CI12" s="84">
        <v>744</v>
      </c>
      <c r="CJ12" s="84">
        <v>742</v>
      </c>
      <c r="CK12" s="84">
        <v>719</v>
      </c>
      <c r="CL12" s="84">
        <v>709</v>
      </c>
      <c r="CM12" s="84">
        <v>669</v>
      </c>
      <c r="CN12" s="84">
        <v>658</v>
      </c>
      <c r="CO12" s="84">
        <v>637</v>
      </c>
      <c r="CP12" s="84">
        <v>632</v>
      </c>
      <c r="CQ12" s="84">
        <v>625</v>
      </c>
      <c r="CR12" s="84">
        <v>628</v>
      </c>
      <c r="CS12" s="84">
        <v>632</v>
      </c>
      <c r="CT12" s="84">
        <v>17515</v>
      </c>
      <c r="CU12" s="12">
        <f t="shared" si="2"/>
        <v>9149</v>
      </c>
      <c r="CV12" s="12">
        <f t="shared" si="3"/>
        <v>4171.75</v>
      </c>
      <c r="CW12" s="12">
        <f t="shared" si="4"/>
        <v>4191.75</v>
      </c>
      <c r="CX12" s="3">
        <f t="shared" si="5"/>
        <v>17512.5</v>
      </c>
      <c r="DA12" s="2" t="s">
        <v>15</v>
      </c>
      <c r="DB12" s="2">
        <v>49</v>
      </c>
      <c r="DC12" s="4">
        <f t="shared" si="7"/>
        <v>9149</v>
      </c>
      <c r="DD12" s="4">
        <f t="shared" si="7"/>
        <v>4171.75</v>
      </c>
      <c r="DE12" s="4">
        <f t="shared" si="7"/>
        <v>4191.75</v>
      </c>
      <c r="DG12" s="2"/>
      <c r="DH12" s="5">
        <f t="shared" si="8"/>
        <v>0.4633108826657214</v>
      </c>
      <c r="DI12" s="5">
        <f t="shared" si="8"/>
        <v>0.68659479921000655</v>
      </c>
      <c r="DJ12" s="5">
        <f t="shared" si="8"/>
        <v>0.39422082196934077</v>
      </c>
    </row>
    <row r="13" spans="1:126" x14ac:dyDescent="0.25">
      <c r="A13" s="83" t="s">
        <v>127</v>
      </c>
      <c r="B13" s="84">
        <v>962</v>
      </c>
      <c r="C13" s="84">
        <v>945</v>
      </c>
      <c r="D13" s="84">
        <v>945</v>
      </c>
      <c r="E13" s="84">
        <v>961</v>
      </c>
      <c r="F13" s="84">
        <v>945</v>
      </c>
      <c r="G13" s="84">
        <v>945</v>
      </c>
      <c r="H13" s="84">
        <v>932</v>
      </c>
      <c r="I13" s="84">
        <v>930</v>
      </c>
      <c r="J13" s="84">
        <v>916</v>
      </c>
      <c r="K13" s="84">
        <v>859</v>
      </c>
      <c r="L13" s="84">
        <v>877</v>
      </c>
      <c r="M13" s="84">
        <v>895</v>
      </c>
      <c r="N13" s="84">
        <v>900</v>
      </c>
      <c r="O13" s="84">
        <v>870</v>
      </c>
      <c r="P13" s="84">
        <v>884</v>
      </c>
      <c r="Q13" s="84">
        <v>896</v>
      </c>
      <c r="R13" s="84">
        <v>897</v>
      </c>
      <c r="S13" s="84">
        <v>951</v>
      </c>
      <c r="T13" s="84">
        <v>952</v>
      </c>
      <c r="U13" s="84">
        <v>971</v>
      </c>
      <c r="V13" s="84">
        <v>981</v>
      </c>
      <c r="W13" s="84">
        <v>1000</v>
      </c>
      <c r="X13" s="84">
        <v>1013</v>
      </c>
      <c r="Y13" s="84">
        <v>1016</v>
      </c>
      <c r="Z13" s="84">
        <v>1017</v>
      </c>
      <c r="AA13" s="84">
        <v>1018</v>
      </c>
      <c r="AB13" s="84">
        <v>1014</v>
      </c>
      <c r="AC13" s="84">
        <v>1015</v>
      </c>
      <c r="AD13" s="84">
        <v>1014</v>
      </c>
      <c r="AE13" s="84">
        <v>1016</v>
      </c>
      <c r="AF13" s="84">
        <v>1014</v>
      </c>
      <c r="AG13" s="84">
        <v>1035</v>
      </c>
      <c r="AH13" s="84">
        <v>1017</v>
      </c>
      <c r="AI13" s="84">
        <v>1017</v>
      </c>
      <c r="AJ13" s="84">
        <v>1000</v>
      </c>
      <c r="AK13" s="84">
        <v>1001</v>
      </c>
      <c r="AL13" s="84">
        <v>984</v>
      </c>
      <c r="AM13" s="84">
        <v>984</v>
      </c>
      <c r="AN13" s="84">
        <v>981</v>
      </c>
      <c r="AO13" s="84">
        <v>986</v>
      </c>
      <c r="AP13" s="84">
        <v>983</v>
      </c>
      <c r="AQ13" s="84">
        <v>997</v>
      </c>
      <c r="AR13" s="84">
        <v>1000</v>
      </c>
      <c r="AS13" s="84">
        <v>1000</v>
      </c>
      <c r="AT13" s="84">
        <v>1000</v>
      </c>
      <c r="AU13" s="84">
        <v>1002</v>
      </c>
      <c r="AV13" s="84">
        <v>1002</v>
      </c>
      <c r="AW13" s="84">
        <v>1016</v>
      </c>
      <c r="AX13" s="84">
        <v>1015</v>
      </c>
      <c r="AY13" s="84">
        <v>1015</v>
      </c>
      <c r="AZ13" s="84">
        <v>1014</v>
      </c>
      <c r="BA13" s="84">
        <v>1013</v>
      </c>
      <c r="BB13" s="84">
        <v>1013</v>
      </c>
      <c r="BC13" s="84">
        <v>1015</v>
      </c>
      <c r="BD13" s="84">
        <v>1028</v>
      </c>
      <c r="BE13" s="84">
        <v>1031</v>
      </c>
      <c r="BF13" s="84">
        <v>1031</v>
      </c>
      <c r="BG13" s="84">
        <v>1029</v>
      </c>
      <c r="BH13" s="84">
        <v>1032</v>
      </c>
      <c r="BI13" s="84">
        <v>1028</v>
      </c>
      <c r="BJ13" s="84">
        <v>1028</v>
      </c>
      <c r="BK13" s="84">
        <v>1028</v>
      </c>
      <c r="BL13" s="84">
        <v>1027</v>
      </c>
      <c r="BM13" s="84">
        <v>1029</v>
      </c>
      <c r="BN13" s="84">
        <v>1026</v>
      </c>
      <c r="BO13" s="84">
        <v>1028</v>
      </c>
      <c r="BP13" s="84">
        <v>1025</v>
      </c>
      <c r="BQ13" s="84">
        <v>1027</v>
      </c>
      <c r="BR13" s="84">
        <v>998</v>
      </c>
      <c r="BS13" s="84">
        <v>1082</v>
      </c>
      <c r="BT13" s="84">
        <v>1066</v>
      </c>
      <c r="BU13" s="84">
        <v>1051</v>
      </c>
      <c r="BV13" s="84">
        <v>1059</v>
      </c>
      <c r="BW13" s="84">
        <v>1066</v>
      </c>
      <c r="BX13" s="84">
        <v>1048</v>
      </c>
      <c r="BY13" s="84">
        <v>1035</v>
      </c>
      <c r="BZ13" s="84">
        <v>1034</v>
      </c>
      <c r="CA13" s="84">
        <v>1029</v>
      </c>
      <c r="CB13" s="84">
        <v>1032</v>
      </c>
      <c r="CC13" s="84">
        <v>1031</v>
      </c>
      <c r="CD13" s="84">
        <v>1031</v>
      </c>
      <c r="CE13" s="84">
        <v>1030</v>
      </c>
      <c r="CF13" s="84">
        <v>995</v>
      </c>
      <c r="CG13" s="84">
        <v>997</v>
      </c>
      <c r="CH13" s="84">
        <v>980</v>
      </c>
      <c r="CI13" s="84">
        <v>961</v>
      </c>
      <c r="CJ13" s="84">
        <v>946</v>
      </c>
      <c r="CK13" s="84">
        <v>948</v>
      </c>
      <c r="CL13" s="84">
        <v>968</v>
      </c>
      <c r="CM13" s="84">
        <v>948</v>
      </c>
      <c r="CN13" s="84">
        <v>948</v>
      </c>
      <c r="CO13" s="84">
        <v>948</v>
      </c>
      <c r="CP13" s="84">
        <v>949</v>
      </c>
      <c r="CQ13" s="84">
        <v>945</v>
      </c>
      <c r="CR13" s="84">
        <v>947</v>
      </c>
      <c r="CS13" s="84">
        <v>946</v>
      </c>
      <c r="CT13" s="84">
        <v>23532</v>
      </c>
      <c r="CU13" s="12">
        <f t="shared" si="2"/>
        <v>13236.5</v>
      </c>
      <c r="CV13" s="12">
        <f t="shared" si="3"/>
        <v>4003.25</v>
      </c>
      <c r="CW13" s="12">
        <f t="shared" si="4"/>
        <v>6524.25</v>
      </c>
      <c r="CX13" s="3">
        <f t="shared" si="5"/>
        <v>23764</v>
      </c>
      <c r="DA13" s="2" t="s">
        <v>16</v>
      </c>
      <c r="DB13" s="2">
        <v>40</v>
      </c>
      <c r="DC13" s="4">
        <f t="shared" si="7"/>
        <v>13236.5</v>
      </c>
      <c r="DD13" s="4">
        <f t="shared" si="7"/>
        <v>4003.25</v>
      </c>
      <c r="DE13" s="4">
        <f t="shared" si="7"/>
        <v>6524.25</v>
      </c>
      <c r="DG13" s="2"/>
      <c r="DH13" s="5">
        <f t="shared" si="8"/>
        <v>0.82112282878411913</v>
      </c>
      <c r="DI13" s="5">
        <f t="shared" si="8"/>
        <v>0.8071068548387097</v>
      </c>
      <c r="DJ13" s="5">
        <f t="shared" si="8"/>
        <v>0.75164170506912442</v>
      </c>
    </row>
    <row r="14" spans="1:126" x14ac:dyDescent="0.25">
      <c r="A14" s="83" t="s">
        <v>128</v>
      </c>
      <c r="B14" s="84">
        <v>65</v>
      </c>
      <c r="C14" s="84">
        <v>68</v>
      </c>
      <c r="D14" s="84">
        <v>48</v>
      </c>
      <c r="E14" s="84">
        <v>44</v>
      </c>
      <c r="F14" s="84">
        <v>20</v>
      </c>
      <c r="G14" s="84">
        <v>16</v>
      </c>
      <c r="H14" s="84">
        <v>13</v>
      </c>
      <c r="I14" s="84">
        <v>10</v>
      </c>
      <c r="J14" s="84">
        <v>10</v>
      </c>
      <c r="K14" s="84">
        <v>0</v>
      </c>
      <c r="L14" s="84">
        <v>0</v>
      </c>
      <c r="M14" s="84">
        <v>11</v>
      </c>
      <c r="N14" s="84">
        <v>11</v>
      </c>
      <c r="O14" s="84">
        <v>11</v>
      </c>
      <c r="P14" s="84">
        <v>13</v>
      </c>
      <c r="Q14" s="84">
        <v>10</v>
      </c>
      <c r="R14" s="84">
        <v>10</v>
      </c>
      <c r="S14" s="84">
        <v>29</v>
      </c>
      <c r="T14" s="84">
        <v>42</v>
      </c>
      <c r="U14" s="84">
        <v>80</v>
      </c>
      <c r="V14" s="84">
        <v>109</v>
      </c>
      <c r="W14" s="84">
        <v>225</v>
      </c>
      <c r="X14" s="84">
        <v>390</v>
      </c>
      <c r="Y14" s="84">
        <v>552</v>
      </c>
      <c r="Z14" s="84">
        <v>696</v>
      </c>
      <c r="AA14" s="84">
        <v>775</v>
      </c>
      <c r="AB14" s="84">
        <v>743</v>
      </c>
      <c r="AC14" s="84">
        <v>588</v>
      </c>
      <c r="AD14" s="84">
        <v>545</v>
      </c>
      <c r="AE14" s="84">
        <v>398</v>
      </c>
      <c r="AF14" s="84">
        <v>383</v>
      </c>
      <c r="AG14" s="84">
        <v>377</v>
      </c>
      <c r="AH14" s="84">
        <v>414</v>
      </c>
      <c r="AI14" s="84">
        <v>455</v>
      </c>
      <c r="AJ14" s="84">
        <v>496</v>
      </c>
      <c r="AK14" s="84">
        <v>483</v>
      </c>
      <c r="AL14" s="84">
        <v>491</v>
      </c>
      <c r="AM14" s="84">
        <v>509</v>
      </c>
      <c r="AN14" s="84">
        <v>571</v>
      </c>
      <c r="AO14" s="84">
        <v>561</v>
      </c>
      <c r="AP14" s="84">
        <v>533</v>
      </c>
      <c r="AQ14" s="84">
        <v>544</v>
      </c>
      <c r="AR14" s="84">
        <v>629</v>
      </c>
      <c r="AS14" s="84">
        <v>645</v>
      </c>
      <c r="AT14" s="84">
        <v>722</v>
      </c>
      <c r="AU14" s="84">
        <v>760</v>
      </c>
      <c r="AV14" s="84">
        <v>757</v>
      </c>
      <c r="AW14" s="84">
        <v>801</v>
      </c>
      <c r="AX14" s="84">
        <v>810</v>
      </c>
      <c r="AY14" s="84">
        <v>747</v>
      </c>
      <c r="AZ14" s="84">
        <v>720</v>
      </c>
      <c r="BA14" s="84">
        <v>546</v>
      </c>
      <c r="BB14" s="84">
        <v>439</v>
      </c>
      <c r="BC14" s="84">
        <v>449</v>
      </c>
      <c r="BD14" s="84">
        <v>464</v>
      </c>
      <c r="BE14" s="84">
        <v>481</v>
      </c>
      <c r="BF14" s="84">
        <v>529</v>
      </c>
      <c r="BG14" s="84">
        <v>613</v>
      </c>
      <c r="BH14" s="84">
        <v>754</v>
      </c>
      <c r="BI14" s="84">
        <v>759</v>
      </c>
      <c r="BJ14" s="84">
        <v>740</v>
      </c>
      <c r="BK14" s="84">
        <v>791</v>
      </c>
      <c r="BL14" s="84">
        <v>784</v>
      </c>
      <c r="BM14" s="84">
        <v>805</v>
      </c>
      <c r="BN14" s="84">
        <v>806</v>
      </c>
      <c r="BO14" s="84">
        <v>778</v>
      </c>
      <c r="BP14" s="84">
        <v>799</v>
      </c>
      <c r="BQ14" s="84">
        <v>733</v>
      </c>
      <c r="BR14" s="84">
        <v>620</v>
      </c>
      <c r="BS14" s="84">
        <v>759</v>
      </c>
      <c r="BT14" s="84">
        <v>813</v>
      </c>
      <c r="BU14" s="84">
        <v>965</v>
      </c>
      <c r="BV14" s="84">
        <v>1171</v>
      </c>
      <c r="BW14" s="84">
        <v>1203</v>
      </c>
      <c r="BX14" s="84">
        <v>1185</v>
      </c>
      <c r="BY14" s="84">
        <v>1145</v>
      </c>
      <c r="BZ14" s="84">
        <v>1133</v>
      </c>
      <c r="CA14" s="84">
        <v>1108</v>
      </c>
      <c r="CB14" s="84">
        <v>1068</v>
      </c>
      <c r="CC14" s="84">
        <v>1011</v>
      </c>
      <c r="CD14" s="84">
        <v>1002</v>
      </c>
      <c r="CE14" s="84">
        <v>970</v>
      </c>
      <c r="CF14" s="84">
        <v>987</v>
      </c>
      <c r="CG14" s="84">
        <v>923</v>
      </c>
      <c r="CH14" s="84">
        <v>806</v>
      </c>
      <c r="CI14" s="84">
        <v>726</v>
      </c>
      <c r="CJ14" s="84">
        <v>676</v>
      </c>
      <c r="CK14" s="84">
        <v>540</v>
      </c>
      <c r="CL14" s="84">
        <v>487</v>
      </c>
      <c r="CM14" s="84">
        <v>456</v>
      </c>
      <c r="CN14" s="84">
        <v>442</v>
      </c>
      <c r="CO14" s="84">
        <v>394</v>
      </c>
      <c r="CP14" s="84">
        <v>409</v>
      </c>
      <c r="CQ14" s="84">
        <v>293</v>
      </c>
      <c r="CR14" s="84">
        <v>228</v>
      </c>
      <c r="CS14" s="84">
        <v>159</v>
      </c>
      <c r="CT14" s="84">
        <v>12813</v>
      </c>
      <c r="CU14" s="12">
        <f t="shared" si="2"/>
        <v>8474</v>
      </c>
      <c r="CV14" s="12">
        <f t="shared" si="3"/>
        <v>3555.75</v>
      </c>
      <c r="CW14" s="12">
        <f t="shared" si="4"/>
        <v>692.5</v>
      </c>
      <c r="CX14" s="3">
        <f t="shared" si="5"/>
        <v>12722.25</v>
      </c>
      <c r="DA14" s="2" t="s">
        <v>17</v>
      </c>
      <c r="DB14" s="2">
        <v>40</v>
      </c>
      <c r="DC14" s="4">
        <f t="shared" si="7"/>
        <v>8474</v>
      </c>
      <c r="DD14" s="4">
        <f t="shared" si="7"/>
        <v>3555.75</v>
      </c>
      <c r="DE14" s="4">
        <f t="shared" si="7"/>
        <v>692.5</v>
      </c>
      <c r="DG14" s="2"/>
      <c r="DH14" s="5">
        <f t="shared" si="8"/>
        <v>0.52568238213399499</v>
      </c>
      <c r="DI14" s="5">
        <f t="shared" si="8"/>
        <v>0.71688508064516132</v>
      </c>
      <c r="DJ14" s="5">
        <f t="shared" si="8"/>
        <v>7.9781105990783405E-2</v>
      </c>
    </row>
    <row r="15" spans="1:126" x14ac:dyDescent="0.25">
      <c r="A15" s="83" t="s">
        <v>129</v>
      </c>
      <c r="B15" s="84">
        <v>78</v>
      </c>
      <c r="C15" s="84">
        <v>49</v>
      </c>
      <c r="D15" s="84">
        <v>39</v>
      </c>
      <c r="E15" s="84">
        <v>20</v>
      </c>
      <c r="F15" s="84">
        <v>20</v>
      </c>
      <c r="G15" s="84">
        <v>10</v>
      </c>
      <c r="H15" s="84">
        <v>10</v>
      </c>
      <c r="I15" s="84">
        <v>10</v>
      </c>
      <c r="J15" s="84">
        <v>10</v>
      </c>
      <c r="K15" s="84">
        <v>10</v>
      </c>
      <c r="L15" s="84">
        <v>10</v>
      </c>
      <c r="M15" s="84">
        <v>10</v>
      </c>
      <c r="N15" s="84">
        <v>10</v>
      </c>
      <c r="O15" s="84">
        <v>10</v>
      </c>
      <c r="P15" s="84">
        <v>10</v>
      </c>
      <c r="Q15" s="84">
        <v>10</v>
      </c>
      <c r="R15" s="84">
        <v>10</v>
      </c>
      <c r="S15" s="84">
        <v>10</v>
      </c>
      <c r="T15" s="84">
        <v>10</v>
      </c>
      <c r="U15" s="84">
        <v>29</v>
      </c>
      <c r="V15" s="84">
        <v>70</v>
      </c>
      <c r="W15" s="84">
        <v>157</v>
      </c>
      <c r="X15" s="84">
        <v>399</v>
      </c>
      <c r="Y15" s="84">
        <v>654</v>
      </c>
      <c r="Z15" s="84">
        <v>914</v>
      </c>
      <c r="AA15" s="84">
        <v>1055</v>
      </c>
      <c r="AB15" s="84">
        <v>924</v>
      </c>
      <c r="AC15" s="84">
        <v>690</v>
      </c>
      <c r="AD15" s="84">
        <v>592</v>
      </c>
      <c r="AE15" s="84">
        <v>591</v>
      </c>
      <c r="AF15" s="84">
        <v>595</v>
      </c>
      <c r="AG15" s="84">
        <v>601</v>
      </c>
      <c r="AH15" s="84">
        <v>670</v>
      </c>
      <c r="AI15" s="84">
        <v>701</v>
      </c>
      <c r="AJ15" s="84">
        <v>867</v>
      </c>
      <c r="AK15" s="84">
        <v>903</v>
      </c>
      <c r="AL15" s="84">
        <v>900</v>
      </c>
      <c r="AM15" s="84">
        <v>909</v>
      </c>
      <c r="AN15" s="84">
        <v>906</v>
      </c>
      <c r="AO15" s="84">
        <v>906</v>
      </c>
      <c r="AP15" s="84">
        <v>860</v>
      </c>
      <c r="AQ15" s="84">
        <v>838</v>
      </c>
      <c r="AR15" s="84">
        <v>897</v>
      </c>
      <c r="AS15" s="84">
        <v>929</v>
      </c>
      <c r="AT15" s="84">
        <v>987</v>
      </c>
      <c r="AU15" s="84">
        <v>1059</v>
      </c>
      <c r="AV15" s="84">
        <v>1130</v>
      </c>
      <c r="AW15" s="84">
        <v>1125</v>
      </c>
      <c r="AX15" s="84">
        <v>1221</v>
      </c>
      <c r="AY15" s="84">
        <v>1242</v>
      </c>
      <c r="AZ15" s="84">
        <v>1187</v>
      </c>
      <c r="BA15" s="84">
        <v>1127</v>
      </c>
      <c r="BB15" s="84">
        <v>1017</v>
      </c>
      <c r="BC15" s="84">
        <v>1003</v>
      </c>
      <c r="BD15" s="84">
        <v>958</v>
      </c>
      <c r="BE15" s="84">
        <v>927</v>
      </c>
      <c r="BF15" s="84">
        <v>948</v>
      </c>
      <c r="BG15" s="84">
        <v>926</v>
      </c>
      <c r="BH15" s="84">
        <v>941</v>
      </c>
      <c r="BI15" s="84">
        <v>1032</v>
      </c>
      <c r="BJ15" s="84">
        <v>974</v>
      </c>
      <c r="BK15" s="84">
        <v>988</v>
      </c>
      <c r="BL15" s="84">
        <v>1062</v>
      </c>
      <c r="BM15" s="84">
        <v>1118</v>
      </c>
      <c r="BN15" s="84">
        <v>1125</v>
      </c>
      <c r="BO15" s="84">
        <v>1108</v>
      </c>
      <c r="BP15" s="84">
        <v>1166</v>
      </c>
      <c r="BQ15" s="84">
        <v>1197</v>
      </c>
      <c r="BR15" s="84">
        <v>1189</v>
      </c>
      <c r="BS15" s="84">
        <v>1253</v>
      </c>
      <c r="BT15" s="84">
        <v>1469</v>
      </c>
      <c r="BU15" s="84">
        <v>1813</v>
      </c>
      <c r="BV15" s="84">
        <v>2545</v>
      </c>
      <c r="BW15" s="84">
        <v>3105</v>
      </c>
      <c r="BX15" s="84">
        <v>3134</v>
      </c>
      <c r="BY15" s="84">
        <v>3008</v>
      </c>
      <c r="BZ15" s="84">
        <v>2756</v>
      </c>
      <c r="CA15" s="84">
        <v>2670</v>
      </c>
      <c r="CB15" s="84">
        <v>2451</v>
      </c>
      <c r="CC15" s="84">
        <v>2190</v>
      </c>
      <c r="CD15" s="84">
        <v>2157</v>
      </c>
      <c r="CE15" s="84">
        <v>1946</v>
      </c>
      <c r="CF15" s="84">
        <v>1797</v>
      </c>
      <c r="CG15" s="84">
        <v>1576</v>
      </c>
      <c r="CH15" s="84">
        <v>1394</v>
      </c>
      <c r="CI15" s="84">
        <v>1197</v>
      </c>
      <c r="CJ15" s="84">
        <v>827</v>
      </c>
      <c r="CK15" s="84">
        <v>702</v>
      </c>
      <c r="CL15" s="84">
        <v>569</v>
      </c>
      <c r="CM15" s="84">
        <v>439</v>
      </c>
      <c r="CN15" s="84">
        <v>312</v>
      </c>
      <c r="CO15" s="84">
        <v>259</v>
      </c>
      <c r="CP15" s="84">
        <v>168</v>
      </c>
      <c r="CQ15" s="84">
        <v>118</v>
      </c>
      <c r="CR15" s="84">
        <v>111</v>
      </c>
      <c r="CS15" s="84">
        <v>89</v>
      </c>
      <c r="CT15" s="84">
        <v>21182</v>
      </c>
      <c r="CU15" s="12">
        <f t="shared" si="2"/>
        <v>13560.75</v>
      </c>
      <c r="CV15" s="12">
        <f t="shared" si="3"/>
        <v>7203.25</v>
      </c>
      <c r="CW15" s="12">
        <f t="shared" si="4"/>
        <v>414.75</v>
      </c>
      <c r="CX15" s="3">
        <f t="shared" si="5"/>
        <v>21178.75</v>
      </c>
      <c r="DA15" s="2" t="s">
        <v>18</v>
      </c>
      <c r="DB15" s="2">
        <v>150</v>
      </c>
      <c r="DC15" s="4">
        <f>CU8</f>
        <v>47636</v>
      </c>
      <c r="DD15" s="4">
        <f>CV8</f>
        <v>15441.25</v>
      </c>
      <c r="DE15" s="4">
        <f>CW8</f>
        <v>13250.25</v>
      </c>
      <c r="DG15" s="2"/>
      <c r="DH15" s="5">
        <f t="shared" si="8"/>
        <v>0.78802315963606284</v>
      </c>
      <c r="DI15" s="5">
        <f t="shared" si="8"/>
        <v>0.83017473118279572</v>
      </c>
      <c r="DJ15" s="5">
        <f t="shared" si="8"/>
        <v>0.40707373271889397</v>
      </c>
    </row>
    <row r="16" spans="1:126" x14ac:dyDescent="0.25">
      <c r="A16" s="83" t="s">
        <v>20</v>
      </c>
      <c r="B16" s="84">
        <v>1748</v>
      </c>
      <c r="C16" s="84">
        <v>1634</v>
      </c>
      <c r="D16" s="84">
        <v>1605</v>
      </c>
      <c r="E16" s="84">
        <v>1606</v>
      </c>
      <c r="F16" s="84">
        <v>1537</v>
      </c>
      <c r="G16" s="84">
        <v>1510</v>
      </c>
      <c r="H16" s="84">
        <v>1511</v>
      </c>
      <c r="I16" s="84">
        <v>1509</v>
      </c>
      <c r="J16" s="84">
        <v>1416</v>
      </c>
      <c r="K16" s="84">
        <v>1399</v>
      </c>
      <c r="L16" s="84">
        <v>1408</v>
      </c>
      <c r="M16" s="84">
        <v>1349</v>
      </c>
      <c r="N16" s="84">
        <v>1349</v>
      </c>
      <c r="O16" s="84">
        <v>1361</v>
      </c>
      <c r="P16" s="84">
        <v>1375</v>
      </c>
      <c r="Q16" s="84">
        <v>1376</v>
      </c>
      <c r="R16" s="84">
        <v>1374</v>
      </c>
      <c r="S16" s="84">
        <v>1375</v>
      </c>
      <c r="T16" s="84">
        <v>1428</v>
      </c>
      <c r="U16" s="84">
        <v>1429</v>
      </c>
      <c r="V16" s="84">
        <v>1524</v>
      </c>
      <c r="W16" s="84">
        <v>1566</v>
      </c>
      <c r="X16" s="84">
        <v>1616</v>
      </c>
      <c r="Y16" s="84">
        <v>1640</v>
      </c>
      <c r="Z16" s="84">
        <v>1747</v>
      </c>
      <c r="AA16" s="84">
        <v>1802</v>
      </c>
      <c r="AB16" s="84">
        <v>1865</v>
      </c>
      <c r="AC16" s="84">
        <v>1841</v>
      </c>
      <c r="AD16" s="84">
        <v>1806</v>
      </c>
      <c r="AE16" s="84">
        <v>1814</v>
      </c>
      <c r="AF16" s="84">
        <v>1829</v>
      </c>
      <c r="AG16" s="84">
        <v>1863</v>
      </c>
      <c r="AH16" s="84">
        <v>1980</v>
      </c>
      <c r="AI16" s="84">
        <v>2022</v>
      </c>
      <c r="AJ16" s="84">
        <v>2042</v>
      </c>
      <c r="AK16" s="84">
        <v>2050</v>
      </c>
      <c r="AL16" s="84">
        <v>2085</v>
      </c>
      <c r="AM16" s="84">
        <v>2090</v>
      </c>
      <c r="AN16" s="84">
        <v>2121</v>
      </c>
      <c r="AO16" s="84">
        <v>2121</v>
      </c>
      <c r="AP16" s="84">
        <v>2142</v>
      </c>
      <c r="AQ16" s="84">
        <v>2158</v>
      </c>
      <c r="AR16" s="84">
        <v>2181</v>
      </c>
      <c r="AS16" s="84">
        <v>2221</v>
      </c>
      <c r="AT16" s="84">
        <v>2237</v>
      </c>
      <c r="AU16" s="84">
        <v>2159</v>
      </c>
      <c r="AV16" s="84">
        <v>2172</v>
      </c>
      <c r="AW16" s="84">
        <v>2207</v>
      </c>
      <c r="AX16" s="84">
        <v>2209</v>
      </c>
      <c r="AY16" s="84">
        <v>2208</v>
      </c>
      <c r="AZ16" s="84">
        <v>2230</v>
      </c>
      <c r="BA16" s="84">
        <v>2168</v>
      </c>
      <c r="BB16" s="84">
        <v>2112</v>
      </c>
      <c r="BC16" s="84">
        <v>2080</v>
      </c>
      <c r="BD16" s="84">
        <v>2154</v>
      </c>
      <c r="BE16" s="84">
        <v>2137</v>
      </c>
      <c r="BF16" s="84">
        <v>2139</v>
      </c>
      <c r="BG16" s="84">
        <v>2185</v>
      </c>
      <c r="BH16" s="84">
        <v>2203</v>
      </c>
      <c r="BI16" s="84">
        <v>2204</v>
      </c>
      <c r="BJ16" s="84">
        <v>2201</v>
      </c>
      <c r="BK16" s="84">
        <v>2194</v>
      </c>
      <c r="BL16" s="84">
        <v>2199</v>
      </c>
      <c r="BM16" s="84">
        <v>2196</v>
      </c>
      <c r="BN16" s="84">
        <v>2235</v>
      </c>
      <c r="BO16" s="84">
        <v>2287</v>
      </c>
      <c r="BP16" s="84">
        <v>2286</v>
      </c>
      <c r="BQ16" s="84">
        <v>2239</v>
      </c>
      <c r="BR16" s="84">
        <v>2142</v>
      </c>
      <c r="BS16" s="84">
        <v>2217</v>
      </c>
      <c r="BT16" s="84">
        <v>2240</v>
      </c>
      <c r="BU16" s="84">
        <v>2301</v>
      </c>
      <c r="BV16" s="84">
        <v>2346</v>
      </c>
      <c r="BW16" s="84">
        <v>2367</v>
      </c>
      <c r="BX16" s="84">
        <v>2369</v>
      </c>
      <c r="BY16" s="84">
        <v>2368</v>
      </c>
      <c r="BZ16" s="84">
        <v>2371</v>
      </c>
      <c r="CA16" s="84">
        <v>2372</v>
      </c>
      <c r="CB16" s="84">
        <v>2343</v>
      </c>
      <c r="CC16" s="84">
        <v>2345</v>
      </c>
      <c r="CD16" s="84">
        <v>2338</v>
      </c>
      <c r="CE16" s="84">
        <v>2295</v>
      </c>
      <c r="CF16" s="84">
        <v>2284</v>
      </c>
      <c r="CG16" s="84">
        <v>2285</v>
      </c>
      <c r="CH16" s="84">
        <v>2274</v>
      </c>
      <c r="CI16" s="84">
        <v>2200</v>
      </c>
      <c r="CJ16" s="84">
        <v>2152</v>
      </c>
      <c r="CK16" s="84">
        <v>2121</v>
      </c>
      <c r="CL16" s="84">
        <v>2077</v>
      </c>
      <c r="CM16" s="84">
        <v>2034</v>
      </c>
      <c r="CN16" s="84">
        <v>2034</v>
      </c>
      <c r="CO16" s="84">
        <v>1994</v>
      </c>
      <c r="CP16" s="84">
        <v>1915</v>
      </c>
      <c r="CQ16" s="84">
        <v>1875</v>
      </c>
      <c r="CR16" s="84">
        <v>1813</v>
      </c>
      <c r="CS16" s="84">
        <v>1760</v>
      </c>
      <c r="CT16" s="84">
        <v>47420</v>
      </c>
      <c r="CU16" s="12">
        <f t="shared" si="2"/>
        <v>27322.5</v>
      </c>
      <c r="CV16" s="12">
        <f t="shared" si="3"/>
        <v>9057</v>
      </c>
      <c r="CW16" s="12">
        <f t="shared" si="4"/>
        <v>10945</v>
      </c>
      <c r="CX16" s="3">
        <f t="shared" si="5"/>
        <v>47324.5</v>
      </c>
      <c r="DA16" s="2"/>
      <c r="DB16" s="2"/>
      <c r="DC16" s="2"/>
      <c r="DD16" s="2"/>
      <c r="DE16" s="2"/>
      <c r="DG16" s="2"/>
      <c r="DH16" s="5"/>
      <c r="DI16" s="5"/>
      <c r="DJ16" s="5"/>
    </row>
    <row r="17" spans="1:126" x14ac:dyDescent="0.25">
      <c r="A17" s="85" t="s">
        <v>130</v>
      </c>
      <c r="B17" s="84">
        <v>6646</v>
      </c>
      <c r="C17" s="84">
        <v>6590</v>
      </c>
      <c r="D17" s="84">
        <v>6532</v>
      </c>
      <c r="E17" s="84">
        <v>6468</v>
      </c>
      <c r="F17" s="84">
        <v>6431</v>
      </c>
      <c r="G17" s="84">
        <v>6397</v>
      </c>
      <c r="H17" s="84">
        <v>6396</v>
      </c>
      <c r="I17" s="84">
        <v>6387</v>
      </c>
      <c r="J17" s="84">
        <v>6390</v>
      </c>
      <c r="K17" s="84">
        <v>6371</v>
      </c>
      <c r="L17" s="84">
        <v>6347</v>
      </c>
      <c r="M17" s="84">
        <v>6331</v>
      </c>
      <c r="N17" s="84">
        <v>6315</v>
      </c>
      <c r="O17" s="84">
        <v>6325</v>
      </c>
      <c r="P17" s="84">
        <v>6321</v>
      </c>
      <c r="Q17" s="84">
        <v>6326</v>
      </c>
      <c r="R17" s="84">
        <v>6382</v>
      </c>
      <c r="S17" s="84">
        <v>6487</v>
      </c>
      <c r="T17" s="84">
        <v>6597</v>
      </c>
      <c r="U17" s="84">
        <v>6794</v>
      </c>
      <c r="V17" s="84">
        <v>6921</v>
      </c>
      <c r="W17" s="84">
        <v>7111</v>
      </c>
      <c r="X17" s="84">
        <v>7269</v>
      </c>
      <c r="Y17" s="84">
        <v>7420</v>
      </c>
      <c r="Z17" s="84">
        <v>7579</v>
      </c>
      <c r="AA17" s="84">
        <v>7684</v>
      </c>
      <c r="AB17" s="84">
        <v>7791</v>
      </c>
      <c r="AC17" s="84">
        <v>7817</v>
      </c>
      <c r="AD17" s="84">
        <v>7833</v>
      </c>
      <c r="AE17" s="84">
        <v>7805</v>
      </c>
      <c r="AF17" s="84">
        <v>7804</v>
      </c>
      <c r="AG17" s="84">
        <v>7814</v>
      </c>
      <c r="AH17" s="84">
        <v>7855</v>
      </c>
      <c r="AI17" s="84">
        <v>7861</v>
      </c>
      <c r="AJ17" s="84">
        <v>7849</v>
      </c>
      <c r="AK17" s="84">
        <v>7846</v>
      </c>
      <c r="AL17" s="84">
        <v>7844</v>
      </c>
      <c r="AM17" s="84">
        <v>7841</v>
      </c>
      <c r="AN17" s="84">
        <v>7840</v>
      </c>
      <c r="AO17" s="84">
        <v>7836</v>
      </c>
      <c r="AP17" s="84">
        <v>7848</v>
      </c>
      <c r="AQ17" s="84">
        <v>7849</v>
      </c>
      <c r="AR17" s="84">
        <v>7850</v>
      </c>
      <c r="AS17" s="84">
        <v>7855</v>
      </c>
      <c r="AT17" s="84">
        <v>7880</v>
      </c>
      <c r="AU17" s="84">
        <v>7890</v>
      </c>
      <c r="AV17" s="84">
        <v>7916</v>
      </c>
      <c r="AW17" s="84">
        <v>7918</v>
      </c>
      <c r="AX17" s="84">
        <v>7933</v>
      </c>
      <c r="AY17" s="84">
        <v>7937</v>
      </c>
      <c r="AZ17" s="84">
        <v>7930</v>
      </c>
      <c r="BA17" s="84">
        <v>7906</v>
      </c>
      <c r="BB17" s="84">
        <v>7888</v>
      </c>
      <c r="BC17" s="84">
        <v>7861</v>
      </c>
      <c r="BD17" s="84">
        <v>7848</v>
      </c>
      <c r="BE17" s="84">
        <v>7859</v>
      </c>
      <c r="BF17" s="84">
        <v>7866</v>
      </c>
      <c r="BG17" s="84">
        <v>7868</v>
      </c>
      <c r="BH17" s="84">
        <v>7898</v>
      </c>
      <c r="BI17" s="84">
        <v>7918</v>
      </c>
      <c r="BJ17" s="84">
        <v>7971</v>
      </c>
      <c r="BK17" s="84">
        <v>8008</v>
      </c>
      <c r="BL17" s="84">
        <v>8023</v>
      </c>
      <c r="BM17" s="84">
        <v>8066</v>
      </c>
      <c r="BN17" s="84">
        <v>8102</v>
      </c>
      <c r="BO17" s="84">
        <v>8116</v>
      </c>
      <c r="BP17" s="84">
        <v>8125</v>
      </c>
      <c r="BQ17" s="84">
        <v>8147</v>
      </c>
      <c r="BR17" s="84">
        <v>7888</v>
      </c>
      <c r="BS17" s="84">
        <v>8195</v>
      </c>
      <c r="BT17" s="84">
        <v>8254</v>
      </c>
      <c r="BU17" s="84">
        <v>8263</v>
      </c>
      <c r="BV17" s="84">
        <v>8302</v>
      </c>
      <c r="BW17" s="84">
        <v>8317</v>
      </c>
      <c r="BX17" s="84">
        <v>8324</v>
      </c>
      <c r="BY17" s="84">
        <v>8356</v>
      </c>
      <c r="BZ17" s="84">
        <v>8359</v>
      </c>
      <c r="CA17" s="84">
        <v>8352</v>
      </c>
      <c r="CB17" s="84">
        <v>8357</v>
      </c>
      <c r="CC17" s="84">
        <v>8344</v>
      </c>
      <c r="CD17" s="84">
        <v>8348</v>
      </c>
      <c r="CE17" s="84">
        <v>8353</v>
      </c>
      <c r="CF17" s="84">
        <v>8353</v>
      </c>
      <c r="CG17" s="84">
        <v>8331</v>
      </c>
      <c r="CH17" s="84">
        <v>8295</v>
      </c>
      <c r="CI17" s="84">
        <v>8227</v>
      </c>
      <c r="CJ17" s="84">
        <v>8142</v>
      </c>
      <c r="CK17" s="84">
        <v>7987</v>
      </c>
      <c r="CL17" s="84">
        <v>7839</v>
      </c>
      <c r="CM17" s="84">
        <v>7659</v>
      </c>
      <c r="CN17" s="84">
        <v>7475</v>
      </c>
      <c r="CO17" s="84">
        <v>7309</v>
      </c>
      <c r="CP17" s="84">
        <v>7112</v>
      </c>
      <c r="CQ17" s="84">
        <v>6929</v>
      </c>
      <c r="CR17" s="84">
        <v>6795</v>
      </c>
      <c r="CS17" s="84">
        <v>6671</v>
      </c>
      <c r="CT17" s="84">
        <v>182147</v>
      </c>
      <c r="CU17" s="12">
        <f t="shared" si="2"/>
        <v>102770.75</v>
      </c>
      <c r="CV17" s="12">
        <f t="shared" si="3"/>
        <v>32906.5</v>
      </c>
      <c r="CW17" s="12">
        <f t="shared" si="4"/>
        <v>46289</v>
      </c>
      <c r="CX17" s="3">
        <f t="shared" si="5"/>
        <v>181966.25</v>
      </c>
      <c r="DA17" s="2" t="s">
        <v>19</v>
      </c>
      <c r="DB17" s="2">
        <v>120</v>
      </c>
      <c r="DC17" s="4">
        <f t="shared" ref="DC17:DE18" si="9">CU15</f>
        <v>13560.75</v>
      </c>
      <c r="DD17" s="4">
        <f t="shared" si="9"/>
        <v>7203.25</v>
      </c>
      <c r="DE17" s="4">
        <f t="shared" si="9"/>
        <v>414.75</v>
      </c>
      <c r="DG17" s="2"/>
      <c r="DH17" s="5">
        <f t="shared" ref="DH17:DJ21" si="10">DC17/$DB17/DH$1/$DG$2</f>
        <v>0.28041253101736968</v>
      </c>
      <c r="DI17" s="5">
        <f t="shared" si="10"/>
        <v>0.48408938172043009</v>
      </c>
      <c r="DJ17" s="5">
        <f t="shared" si="10"/>
        <v>1.5927419354838709E-2</v>
      </c>
    </row>
    <row r="18" spans="1:126" x14ac:dyDescent="0.25">
      <c r="A18" s="85" t="s">
        <v>131</v>
      </c>
      <c r="B18" s="84">
        <v>4931</v>
      </c>
      <c r="C18" s="84">
        <v>4842</v>
      </c>
      <c r="D18" s="84">
        <v>4804</v>
      </c>
      <c r="E18" s="84">
        <v>4791</v>
      </c>
      <c r="F18" s="84">
        <v>4782</v>
      </c>
      <c r="G18" s="84">
        <v>4773</v>
      </c>
      <c r="H18" s="84">
        <v>4768</v>
      </c>
      <c r="I18" s="84">
        <v>4777</v>
      </c>
      <c r="J18" s="84">
        <v>4774</v>
      </c>
      <c r="K18" s="84">
        <v>4761</v>
      </c>
      <c r="L18" s="84">
        <v>4749</v>
      </c>
      <c r="M18" s="84">
        <v>4748</v>
      </c>
      <c r="N18" s="84">
        <v>4727</v>
      </c>
      <c r="O18" s="84">
        <v>4726</v>
      </c>
      <c r="P18" s="84">
        <v>4719</v>
      </c>
      <c r="Q18" s="84">
        <v>4727</v>
      </c>
      <c r="R18" s="84">
        <v>4758</v>
      </c>
      <c r="S18" s="84">
        <v>4805</v>
      </c>
      <c r="T18" s="84">
        <v>4889</v>
      </c>
      <c r="U18" s="84">
        <v>4985</v>
      </c>
      <c r="V18" s="84">
        <v>5069</v>
      </c>
      <c r="W18" s="84">
        <v>5183</v>
      </c>
      <c r="X18" s="84">
        <v>5278</v>
      </c>
      <c r="Y18" s="84">
        <v>5390</v>
      </c>
      <c r="Z18" s="84">
        <v>5476</v>
      </c>
      <c r="AA18" s="84">
        <v>5576</v>
      </c>
      <c r="AB18" s="84">
        <v>5614</v>
      </c>
      <c r="AC18" s="84">
        <v>5629</v>
      </c>
      <c r="AD18" s="84">
        <v>5630</v>
      </c>
      <c r="AE18" s="84">
        <v>5636</v>
      </c>
      <c r="AF18" s="84">
        <v>5613</v>
      </c>
      <c r="AG18" s="84">
        <v>5625</v>
      </c>
      <c r="AH18" s="84">
        <v>5602</v>
      </c>
      <c r="AI18" s="84">
        <v>5565</v>
      </c>
      <c r="AJ18" s="84">
        <v>5586</v>
      </c>
      <c r="AK18" s="84">
        <v>5539</v>
      </c>
      <c r="AL18" s="84">
        <v>5494</v>
      </c>
      <c r="AM18" s="84">
        <v>5472</v>
      </c>
      <c r="AN18" s="84">
        <v>5454</v>
      </c>
      <c r="AO18" s="84">
        <v>5447</v>
      </c>
      <c r="AP18" s="84">
        <v>5428</v>
      </c>
      <c r="AQ18" s="84">
        <v>5449</v>
      </c>
      <c r="AR18" s="84">
        <v>5433</v>
      </c>
      <c r="AS18" s="84">
        <v>5441</v>
      </c>
      <c r="AT18" s="84">
        <v>5438</v>
      </c>
      <c r="AU18" s="84">
        <v>5448</v>
      </c>
      <c r="AV18" s="84">
        <v>5441</v>
      </c>
      <c r="AW18" s="84">
        <v>5440</v>
      </c>
      <c r="AX18" s="84">
        <v>5421</v>
      </c>
      <c r="AY18" s="84">
        <v>5453</v>
      </c>
      <c r="AZ18" s="84">
        <v>5435</v>
      </c>
      <c r="BA18" s="84">
        <v>5434</v>
      </c>
      <c r="BB18" s="84">
        <v>5390</v>
      </c>
      <c r="BC18" s="84">
        <v>5375</v>
      </c>
      <c r="BD18" s="84">
        <v>5335</v>
      </c>
      <c r="BE18" s="84">
        <v>5325</v>
      </c>
      <c r="BF18" s="84">
        <v>5346</v>
      </c>
      <c r="BG18" s="84">
        <v>5300</v>
      </c>
      <c r="BH18" s="84">
        <v>5295</v>
      </c>
      <c r="BI18" s="84">
        <v>5306</v>
      </c>
      <c r="BJ18" s="84">
        <v>5361</v>
      </c>
      <c r="BK18" s="84">
        <v>5361</v>
      </c>
      <c r="BL18" s="84">
        <v>5394</v>
      </c>
      <c r="BM18" s="84">
        <v>5426</v>
      </c>
      <c r="BN18" s="84">
        <v>5432</v>
      </c>
      <c r="BO18" s="84">
        <v>5477</v>
      </c>
      <c r="BP18" s="84">
        <v>5508</v>
      </c>
      <c r="BQ18" s="84">
        <v>5529</v>
      </c>
      <c r="BR18" s="84">
        <v>5542</v>
      </c>
      <c r="BS18" s="84">
        <v>5557</v>
      </c>
      <c r="BT18" s="84">
        <v>5562</v>
      </c>
      <c r="BU18" s="84">
        <v>5599</v>
      </c>
      <c r="BV18" s="84">
        <v>5625</v>
      </c>
      <c r="BW18" s="84">
        <v>5621</v>
      </c>
      <c r="BX18" s="84">
        <v>5634</v>
      </c>
      <c r="BY18" s="84">
        <v>5625</v>
      </c>
      <c r="BZ18" s="84">
        <v>5626</v>
      </c>
      <c r="CA18" s="84">
        <v>5625</v>
      </c>
      <c r="CB18" s="84">
        <v>5627</v>
      </c>
      <c r="CC18" s="84">
        <v>5622</v>
      </c>
      <c r="CD18" s="84">
        <v>5624</v>
      </c>
      <c r="CE18" s="84">
        <v>5607</v>
      </c>
      <c r="CF18" s="84">
        <v>5581</v>
      </c>
      <c r="CG18" s="84">
        <v>5540</v>
      </c>
      <c r="CH18" s="84">
        <v>5507</v>
      </c>
      <c r="CI18" s="84">
        <v>5473</v>
      </c>
      <c r="CJ18" s="84">
        <v>5424</v>
      </c>
      <c r="CK18" s="84">
        <v>5332</v>
      </c>
      <c r="CL18" s="84">
        <v>5252</v>
      </c>
      <c r="CM18" s="84">
        <v>5146</v>
      </c>
      <c r="CN18" s="84">
        <v>5062</v>
      </c>
      <c r="CO18" s="84">
        <v>4978</v>
      </c>
      <c r="CP18" s="84">
        <v>4931</v>
      </c>
      <c r="CQ18" s="84">
        <v>4869</v>
      </c>
      <c r="CR18" s="84">
        <v>4788</v>
      </c>
      <c r="CS18" s="84">
        <v>4731</v>
      </c>
      <c r="CT18" s="84">
        <v>127363</v>
      </c>
      <c r="CU18" s="12">
        <f t="shared" si="2"/>
        <v>71138.25</v>
      </c>
      <c r="CV18" s="12">
        <f t="shared" si="3"/>
        <v>22061.25</v>
      </c>
      <c r="CW18" s="12">
        <f t="shared" si="4"/>
        <v>33861.75</v>
      </c>
      <c r="CX18" s="3">
        <f t="shared" si="5"/>
        <v>127061.25</v>
      </c>
      <c r="DA18" s="2" t="s">
        <v>20</v>
      </c>
      <c r="DB18" s="2">
        <v>70</v>
      </c>
      <c r="DC18" s="4">
        <f t="shared" si="9"/>
        <v>27322.5</v>
      </c>
      <c r="DD18" s="4">
        <f t="shared" si="9"/>
        <v>9057</v>
      </c>
      <c r="DE18" s="4">
        <f t="shared" si="9"/>
        <v>10945</v>
      </c>
      <c r="DG18" s="2"/>
      <c r="DH18" s="5">
        <f t="shared" si="10"/>
        <v>0.96853952499113782</v>
      </c>
      <c r="DI18" s="5">
        <f t="shared" si="10"/>
        <v>1.0434331797235021</v>
      </c>
      <c r="DJ18" s="5">
        <f t="shared" si="10"/>
        <v>0.72053982883475975</v>
      </c>
    </row>
    <row r="19" spans="1:126" x14ac:dyDescent="0.25">
      <c r="A19" s="85" t="s">
        <v>132</v>
      </c>
      <c r="B19" s="84">
        <v>4125</v>
      </c>
      <c r="C19" s="84">
        <v>4042</v>
      </c>
      <c r="D19" s="84">
        <v>3953</v>
      </c>
      <c r="E19" s="84">
        <v>3931</v>
      </c>
      <c r="F19" s="84">
        <v>3884</v>
      </c>
      <c r="G19" s="84">
        <v>3866</v>
      </c>
      <c r="H19" s="84">
        <v>3853</v>
      </c>
      <c r="I19" s="84">
        <v>3853</v>
      </c>
      <c r="J19" s="84">
        <v>3850</v>
      </c>
      <c r="K19" s="84">
        <v>3843</v>
      </c>
      <c r="L19" s="84">
        <v>3838</v>
      </c>
      <c r="M19" s="84">
        <v>3826</v>
      </c>
      <c r="N19" s="84">
        <v>3826</v>
      </c>
      <c r="O19" s="84">
        <v>3823</v>
      </c>
      <c r="P19" s="84">
        <v>3827</v>
      </c>
      <c r="Q19" s="84">
        <v>3832</v>
      </c>
      <c r="R19" s="84">
        <v>3862</v>
      </c>
      <c r="S19" s="84">
        <v>3958</v>
      </c>
      <c r="T19" s="84">
        <v>4088</v>
      </c>
      <c r="U19" s="84">
        <v>4215</v>
      </c>
      <c r="V19" s="84">
        <v>4354</v>
      </c>
      <c r="W19" s="84">
        <v>4496</v>
      </c>
      <c r="X19" s="84">
        <v>4632</v>
      </c>
      <c r="Y19" s="84">
        <v>4709</v>
      </c>
      <c r="Z19" s="84">
        <v>4769</v>
      </c>
      <c r="AA19" s="84">
        <v>4878</v>
      </c>
      <c r="AB19" s="84">
        <v>5007</v>
      </c>
      <c r="AC19" s="84">
        <v>5114</v>
      </c>
      <c r="AD19" s="84">
        <v>5129</v>
      </c>
      <c r="AE19" s="84">
        <v>5121</v>
      </c>
      <c r="AF19" s="84">
        <v>5107</v>
      </c>
      <c r="AG19" s="84">
        <v>5126</v>
      </c>
      <c r="AH19" s="84">
        <v>5156</v>
      </c>
      <c r="AI19" s="84">
        <v>5169</v>
      </c>
      <c r="AJ19" s="84">
        <v>5189</v>
      </c>
      <c r="AK19" s="84">
        <v>5194</v>
      </c>
      <c r="AL19" s="84">
        <v>5200</v>
      </c>
      <c r="AM19" s="84">
        <v>5196</v>
      </c>
      <c r="AN19" s="84">
        <v>5189</v>
      </c>
      <c r="AO19" s="84">
        <v>5190</v>
      </c>
      <c r="AP19" s="84">
        <v>5180</v>
      </c>
      <c r="AQ19" s="84">
        <v>5180</v>
      </c>
      <c r="AR19" s="84">
        <v>5182</v>
      </c>
      <c r="AS19" s="84">
        <v>5192</v>
      </c>
      <c r="AT19" s="84">
        <v>5199</v>
      </c>
      <c r="AU19" s="84">
        <v>5194</v>
      </c>
      <c r="AV19" s="84">
        <v>5200</v>
      </c>
      <c r="AW19" s="84">
        <v>5223</v>
      </c>
      <c r="AX19" s="84">
        <v>5223</v>
      </c>
      <c r="AY19" s="84">
        <v>5230</v>
      </c>
      <c r="AZ19" s="84">
        <v>5252</v>
      </c>
      <c r="BA19" s="84">
        <v>5256</v>
      </c>
      <c r="BB19" s="84">
        <v>5261</v>
      </c>
      <c r="BC19" s="84">
        <v>5258</v>
      </c>
      <c r="BD19" s="84">
        <v>5267</v>
      </c>
      <c r="BE19" s="84">
        <v>5266</v>
      </c>
      <c r="BF19" s="84">
        <v>5276</v>
      </c>
      <c r="BG19" s="84">
        <v>5302</v>
      </c>
      <c r="BH19" s="84">
        <v>5317</v>
      </c>
      <c r="BI19" s="84">
        <v>5332</v>
      </c>
      <c r="BJ19" s="84">
        <v>5337</v>
      </c>
      <c r="BK19" s="84">
        <v>5349</v>
      </c>
      <c r="BL19" s="84">
        <v>5372</v>
      </c>
      <c r="BM19" s="84">
        <v>5406</v>
      </c>
      <c r="BN19" s="84">
        <v>5443</v>
      </c>
      <c r="BO19" s="84">
        <v>5484</v>
      </c>
      <c r="BP19" s="84">
        <v>5504</v>
      </c>
      <c r="BQ19" s="84">
        <v>5527</v>
      </c>
      <c r="BR19" s="84">
        <v>5559</v>
      </c>
      <c r="BS19" s="84">
        <v>5581</v>
      </c>
      <c r="BT19" s="84">
        <v>5586</v>
      </c>
      <c r="BU19" s="84">
        <v>5608</v>
      </c>
      <c r="BV19" s="84">
        <v>5644</v>
      </c>
      <c r="BW19" s="84">
        <v>5668</v>
      </c>
      <c r="BX19" s="84">
        <v>5675</v>
      </c>
      <c r="BY19" s="84">
        <v>5681</v>
      </c>
      <c r="BZ19" s="84">
        <v>5707</v>
      </c>
      <c r="CA19" s="84">
        <v>5701</v>
      </c>
      <c r="CB19" s="84">
        <v>5693</v>
      </c>
      <c r="CC19" s="84">
        <v>5726</v>
      </c>
      <c r="CD19" s="84">
        <v>5757</v>
      </c>
      <c r="CE19" s="84">
        <v>5739</v>
      </c>
      <c r="CF19" s="84">
        <v>5740</v>
      </c>
      <c r="CG19" s="84">
        <v>5711</v>
      </c>
      <c r="CH19" s="84">
        <v>5656</v>
      </c>
      <c r="CI19" s="84">
        <v>5573</v>
      </c>
      <c r="CJ19" s="84">
        <v>5506</v>
      </c>
      <c r="CK19" s="84">
        <v>5358</v>
      </c>
      <c r="CL19" s="84">
        <v>5215</v>
      </c>
      <c r="CM19" s="84">
        <v>5072</v>
      </c>
      <c r="CN19" s="84">
        <v>4978</v>
      </c>
      <c r="CO19" s="84">
        <v>4859</v>
      </c>
      <c r="CP19" s="84">
        <v>4750</v>
      </c>
      <c r="CQ19" s="84">
        <v>4635</v>
      </c>
      <c r="CR19" s="84">
        <v>4485</v>
      </c>
      <c r="CS19" s="84">
        <v>4372</v>
      </c>
      <c r="CT19" s="84">
        <v>119674</v>
      </c>
      <c r="CU19" s="12">
        <f t="shared" si="2"/>
        <v>68233.25</v>
      </c>
      <c r="CV19" s="12">
        <f t="shared" si="3"/>
        <v>22377.5</v>
      </c>
      <c r="CW19" s="12">
        <f t="shared" si="4"/>
        <v>28806</v>
      </c>
      <c r="CX19" s="3">
        <f t="shared" si="5"/>
        <v>119416.75</v>
      </c>
      <c r="DA19" s="2" t="s">
        <v>21</v>
      </c>
      <c r="DB19" s="2">
        <v>11.25</v>
      </c>
      <c r="DC19" s="2"/>
      <c r="DD19" s="2"/>
      <c r="DE19" s="2"/>
      <c r="DG19" s="2"/>
      <c r="DH19" s="5">
        <f t="shared" si="10"/>
        <v>0</v>
      </c>
      <c r="DI19" s="5">
        <f t="shared" si="10"/>
        <v>0</v>
      </c>
      <c r="DJ19" s="5">
        <f t="shared" si="10"/>
        <v>0</v>
      </c>
    </row>
    <row r="20" spans="1:126" x14ac:dyDescent="0.25">
      <c r="A20" s="85" t="s">
        <v>133</v>
      </c>
      <c r="B20" s="84">
        <v>288</v>
      </c>
      <c r="C20" s="84">
        <v>288</v>
      </c>
      <c r="D20" s="84">
        <v>288</v>
      </c>
      <c r="E20" s="84">
        <v>288</v>
      </c>
      <c r="F20" s="84">
        <v>288</v>
      </c>
      <c r="G20" s="84">
        <v>288</v>
      </c>
      <c r="H20" s="84">
        <v>288</v>
      </c>
      <c r="I20" s="84">
        <v>288</v>
      </c>
      <c r="J20" s="84">
        <v>286</v>
      </c>
      <c r="K20" s="84">
        <v>286</v>
      </c>
      <c r="L20" s="84">
        <v>286</v>
      </c>
      <c r="M20" s="84">
        <v>286</v>
      </c>
      <c r="N20" s="84">
        <v>286</v>
      </c>
      <c r="O20" s="84">
        <v>286</v>
      </c>
      <c r="P20" s="84">
        <v>286</v>
      </c>
      <c r="Q20" s="84">
        <v>286</v>
      </c>
      <c r="R20" s="84">
        <v>286</v>
      </c>
      <c r="S20" s="84">
        <v>286</v>
      </c>
      <c r="T20" s="84">
        <v>286</v>
      </c>
      <c r="U20" s="84">
        <v>286</v>
      </c>
      <c r="V20" s="84">
        <v>286</v>
      </c>
      <c r="W20" s="84">
        <v>297</v>
      </c>
      <c r="X20" s="84">
        <v>307</v>
      </c>
      <c r="Y20" s="84">
        <v>316</v>
      </c>
      <c r="Z20" s="84">
        <v>327</v>
      </c>
      <c r="AA20" s="84">
        <v>342</v>
      </c>
      <c r="AB20" s="84">
        <v>341</v>
      </c>
      <c r="AC20" s="84">
        <v>341</v>
      </c>
      <c r="AD20" s="84">
        <v>342</v>
      </c>
      <c r="AE20" s="84">
        <v>342</v>
      </c>
      <c r="AF20" s="84">
        <v>339</v>
      </c>
      <c r="AG20" s="84">
        <v>341</v>
      </c>
      <c r="AH20" s="84">
        <v>351</v>
      </c>
      <c r="AI20" s="84">
        <v>360</v>
      </c>
      <c r="AJ20" s="84">
        <v>360</v>
      </c>
      <c r="AK20" s="84">
        <v>365</v>
      </c>
      <c r="AL20" s="84">
        <v>364</v>
      </c>
      <c r="AM20" s="84">
        <v>368</v>
      </c>
      <c r="AN20" s="84">
        <v>365</v>
      </c>
      <c r="AO20" s="84">
        <v>367</v>
      </c>
      <c r="AP20" s="84">
        <v>364</v>
      </c>
      <c r="AQ20" s="84">
        <v>349</v>
      </c>
      <c r="AR20" s="84">
        <v>347</v>
      </c>
      <c r="AS20" s="84">
        <v>349</v>
      </c>
      <c r="AT20" s="84">
        <v>350</v>
      </c>
      <c r="AU20" s="84">
        <v>358</v>
      </c>
      <c r="AV20" s="84">
        <v>349</v>
      </c>
      <c r="AW20" s="84">
        <v>339</v>
      </c>
      <c r="AX20" s="84">
        <v>355</v>
      </c>
      <c r="AY20" s="84">
        <v>361</v>
      </c>
      <c r="AZ20" s="84">
        <v>378</v>
      </c>
      <c r="BA20" s="84">
        <v>386</v>
      </c>
      <c r="BB20" s="84">
        <v>394</v>
      </c>
      <c r="BC20" s="84">
        <v>402</v>
      </c>
      <c r="BD20" s="84">
        <v>416</v>
      </c>
      <c r="BE20" s="84">
        <v>425</v>
      </c>
      <c r="BF20" s="84">
        <v>436</v>
      </c>
      <c r="BG20" s="84">
        <v>436</v>
      </c>
      <c r="BH20" s="84">
        <v>443</v>
      </c>
      <c r="BI20" s="84">
        <v>457</v>
      </c>
      <c r="BJ20" s="84">
        <v>462</v>
      </c>
      <c r="BK20" s="84">
        <v>471</v>
      </c>
      <c r="BL20" s="84">
        <v>472</v>
      </c>
      <c r="BM20" s="84">
        <v>471</v>
      </c>
      <c r="BN20" s="84">
        <v>487</v>
      </c>
      <c r="BO20" s="84">
        <v>518</v>
      </c>
      <c r="BP20" s="84">
        <v>565</v>
      </c>
      <c r="BQ20" s="84">
        <v>620</v>
      </c>
      <c r="BR20" s="84">
        <v>620</v>
      </c>
      <c r="BS20" s="84">
        <v>691</v>
      </c>
      <c r="BT20" s="84">
        <v>751</v>
      </c>
      <c r="BU20" s="84">
        <v>771</v>
      </c>
      <c r="BV20" s="84">
        <v>809</v>
      </c>
      <c r="BW20" s="84">
        <v>827</v>
      </c>
      <c r="BX20" s="84">
        <v>821</v>
      </c>
      <c r="BY20" s="84">
        <v>813</v>
      </c>
      <c r="BZ20" s="84">
        <v>781</v>
      </c>
      <c r="CA20" s="84">
        <v>767</v>
      </c>
      <c r="CB20" s="84">
        <v>723</v>
      </c>
      <c r="CC20" s="84">
        <v>671</v>
      </c>
      <c r="CD20" s="84">
        <v>641</v>
      </c>
      <c r="CE20" s="84">
        <v>592</v>
      </c>
      <c r="CF20" s="84">
        <v>552</v>
      </c>
      <c r="CG20" s="84">
        <v>509</v>
      </c>
      <c r="CH20" s="84">
        <v>467</v>
      </c>
      <c r="CI20" s="84">
        <v>463</v>
      </c>
      <c r="CJ20" s="84">
        <v>406</v>
      </c>
      <c r="CK20" s="84">
        <v>380</v>
      </c>
      <c r="CL20" s="84">
        <v>369</v>
      </c>
      <c r="CM20" s="84">
        <v>334</v>
      </c>
      <c r="CN20" s="84">
        <v>289</v>
      </c>
      <c r="CO20" s="84">
        <v>280</v>
      </c>
      <c r="CP20" s="84">
        <v>271</v>
      </c>
      <c r="CQ20" s="84">
        <v>271</v>
      </c>
      <c r="CR20" s="84">
        <v>267</v>
      </c>
      <c r="CS20" s="84">
        <v>267</v>
      </c>
      <c r="CT20" s="84">
        <v>9947</v>
      </c>
      <c r="CU20" s="12">
        <f t="shared" si="2"/>
        <v>5616.75</v>
      </c>
      <c r="CV20" s="12">
        <f t="shared" si="3"/>
        <v>2322.25</v>
      </c>
      <c r="CW20" s="12">
        <f t="shared" si="4"/>
        <v>1991</v>
      </c>
      <c r="CX20" s="3">
        <f t="shared" si="5"/>
        <v>9930</v>
      </c>
      <c r="DA20" s="2" t="s">
        <v>22</v>
      </c>
      <c r="DB20" s="2">
        <v>6</v>
      </c>
      <c r="DC20" s="2"/>
      <c r="DD20" s="2"/>
      <c r="DE20" s="2"/>
      <c r="DG20" s="2"/>
      <c r="DH20" s="5">
        <f t="shared" si="10"/>
        <v>0</v>
      </c>
      <c r="DI20" s="5">
        <f t="shared" si="10"/>
        <v>0</v>
      </c>
      <c r="DJ20" s="5">
        <f t="shared" si="10"/>
        <v>0</v>
      </c>
    </row>
    <row r="21" spans="1:126" x14ac:dyDescent="0.25">
      <c r="A21" s="85" t="s">
        <v>134</v>
      </c>
      <c r="B21" s="84">
        <v>436</v>
      </c>
      <c r="C21" s="84">
        <v>434</v>
      </c>
      <c r="D21" s="84">
        <v>429</v>
      </c>
      <c r="E21" s="84">
        <v>429</v>
      </c>
      <c r="F21" s="84">
        <v>429</v>
      </c>
      <c r="G21" s="84">
        <v>429</v>
      </c>
      <c r="H21" s="84">
        <v>427</v>
      </c>
      <c r="I21" s="84">
        <v>417</v>
      </c>
      <c r="J21" s="84">
        <v>419</v>
      </c>
      <c r="K21" s="84">
        <v>418</v>
      </c>
      <c r="L21" s="84">
        <v>418</v>
      </c>
      <c r="M21" s="84">
        <v>418</v>
      </c>
      <c r="N21" s="84">
        <v>418</v>
      </c>
      <c r="O21" s="84">
        <v>411</v>
      </c>
      <c r="P21" s="84">
        <v>411</v>
      </c>
      <c r="Q21" s="84">
        <v>411</v>
      </c>
      <c r="R21" s="84">
        <v>411</v>
      </c>
      <c r="S21" s="84">
        <v>436</v>
      </c>
      <c r="T21" s="84">
        <v>434</v>
      </c>
      <c r="U21" s="84">
        <v>435</v>
      </c>
      <c r="V21" s="84">
        <v>449</v>
      </c>
      <c r="W21" s="84">
        <v>465</v>
      </c>
      <c r="X21" s="84">
        <v>498</v>
      </c>
      <c r="Y21" s="84">
        <v>538</v>
      </c>
      <c r="Z21" s="84">
        <v>585</v>
      </c>
      <c r="AA21" s="84">
        <v>665</v>
      </c>
      <c r="AB21" s="84">
        <v>688</v>
      </c>
      <c r="AC21" s="84">
        <v>697</v>
      </c>
      <c r="AD21" s="84">
        <v>692</v>
      </c>
      <c r="AE21" s="84">
        <v>707</v>
      </c>
      <c r="AF21" s="84">
        <v>725</v>
      </c>
      <c r="AG21" s="84">
        <v>735</v>
      </c>
      <c r="AH21" s="84">
        <v>761</v>
      </c>
      <c r="AI21" s="84">
        <v>786</v>
      </c>
      <c r="AJ21" s="84">
        <v>806</v>
      </c>
      <c r="AK21" s="84">
        <v>826</v>
      </c>
      <c r="AL21" s="84">
        <v>828</v>
      </c>
      <c r="AM21" s="84">
        <v>827</v>
      </c>
      <c r="AN21" s="84">
        <v>837</v>
      </c>
      <c r="AO21" s="84">
        <v>870</v>
      </c>
      <c r="AP21" s="84">
        <v>913</v>
      </c>
      <c r="AQ21" s="84">
        <v>913</v>
      </c>
      <c r="AR21" s="84">
        <v>935</v>
      </c>
      <c r="AS21" s="84">
        <v>957</v>
      </c>
      <c r="AT21" s="84">
        <v>950</v>
      </c>
      <c r="AU21" s="84">
        <v>980</v>
      </c>
      <c r="AV21" s="84">
        <v>983</v>
      </c>
      <c r="AW21" s="84">
        <v>974</v>
      </c>
      <c r="AX21" s="84">
        <v>961</v>
      </c>
      <c r="AY21" s="84">
        <v>958</v>
      </c>
      <c r="AZ21" s="84">
        <v>928</v>
      </c>
      <c r="BA21" s="84">
        <v>946</v>
      </c>
      <c r="BB21" s="84">
        <v>965</v>
      </c>
      <c r="BC21" s="84">
        <v>971</v>
      </c>
      <c r="BD21" s="84">
        <v>953</v>
      </c>
      <c r="BE21" s="84">
        <v>956</v>
      </c>
      <c r="BF21" s="84">
        <v>976</v>
      </c>
      <c r="BG21" s="84">
        <v>978</v>
      </c>
      <c r="BH21" s="84">
        <v>975</v>
      </c>
      <c r="BI21" s="84">
        <v>976</v>
      </c>
      <c r="BJ21" s="84">
        <v>982</v>
      </c>
      <c r="BK21" s="84">
        <v>985</v>
      </c>
      <c r="BL21" s="84">
        <v>1003</v>
      </c>
      <c r="BM21" s="84">
        <v>1019</v>
      </c>
      <c r="BN21" s="84">
        <v>1030</v>
      </c>
      <c r="BO21" s="84">
        <v>1046</v>
      </c>
      <c r="BP21" s="84">
        <v>1067</v>
      </c>
      <c r="BQ21" s="84">
        <v>1096</v>
      </c>
      <c r="BR21" s="84">
        <v>1092</v>
      </c>
      <c r="BS21" s="84">
        <v>1157</v>
      </c>
      <c r="BT21" s="84">
        <v>1190</v>
      </c>
      <c r="BU21" s="84">
        <v>1232</v>
      </c>
      <c r="BV21" s="84">
        <v>1252</v>
      </c>
      <c r="BW21" s="84">
        <v>1259</v>
      </c>
      <c r="BX21" s="84">
        <v>1256</v>
      </c>
      <c r="BY21" s="84">
        <v>1264</v>
      </c>
      <c r="BZ21" s="84">
        <v>1247</v>
      </c>
      <c r="CA21" s="84">
        <v>1248</v>
      </c>
      <c r="CB21" s="84">
        <v>1239</v>
      </c>
      <c r="CC21" s="84">
        <v>1226</v>
      </c>
      <c r="CD21" s="84">
        <v>1217</v>
      </c>
      <c r="CE21" s="84">
        <v>1170</v>
      </c>
      <c r="CF21" s="84">
        <v>1158</v>
      </c>
      <c r="CG21" s="84">
        <v>1164</v>
      </c>
      <c r="CH21" s="84">
        <v>1120</v>
      </c>
      <c r="CI21" s="84">
        <v>995</v>
      </c>
      <c r="CJ21" s="84">
        <v>922</v>
      </c>
      <c r="CK21" s="84">
        <v>875</v>
      </c>
      <c r="CL21" s="84">
        <v>763</v>
      </c>
      <c r="CM21" s="84">
        <v>712</v>
      </c>
      <c r="CN21" s="84">
        <v>705</v>
      </c>
      <c r="CO21" s="84">
        <v>646</v>
      </c>
      <c r="CP21" s="84">
        <v>533</v>
      </c>
      <c r="CQ21" s="84">
        <v>496</v>
      </c>
      <c r="CR21" s="84">
        <v>492</v>
      </c>
      <c r="CS21" s="84">
        <v>471</v>
      </c>
      <c r="CT21" s="84">
        <v>19471</v>
      </c>
      <c r="CU21" s="12">
        <f t="shared" si="2"/>
        <v>11907.25</v>
      </c>
      <c r="CV21" s="12">
        <f t="shared" si="3"/>
        <v>4394</v>
      </c>
      <c r="CW21" s="12">
        <f t="shared" si="4"/>
        <v>3181.75</v>
      </c>
      <c r="CX21" s="3">
        <f t="shared" si="5"/>
        <v>19483</v>
      </c>
      <c r="DA21" s="2" t="s">
        <v>23</v>
      </c>
      <c r="DB21" s="2">
        <v>3.2</v>
      </c>
      <c r="DC21" s="2"/>
      <c r="DD21" s="2"/>
      <c r="DE21" s="2"/>
      <c r="DG21" s="2"/>
      <c r="DH21" s="5">
        <f t="shared" si="10"/>
        <v>0</v>
      </c>
      <c r="DI21" s="5">
        <f t="shared" si="10"/>
        <v>0</v>
      </c>
      <c r="DJ21" s="5">
        <f t="shared" si="10"/>
        <v>0</v>
      </c>
    </row>
    <row r="22" spans="1:126" x14ac:dyDescent="0.25">
      <c r="A22" s="85" t="s">
        <v>135</v>
      </c>
      <c r="B22" s="84">
        <v>69</v>
      </c>
      <c r="C22" s="84">
        <v>54</v>
      </c>
      <c r="D22" s="84">
        <v>56</v>
      </c>
      <c r="E22" s="84">
        <v>56</v>
      </c>
      <c r="F22" s="84">
        <v>56</v>
      </c>
      <c r="G22" s="84">
        <v>55</v>
      </c>
      <c r="H22" s="84">
        <v>44</v>
      </c>
      <c r="I22" s="84">
        <v>39</v>
      </c>
      <c r="J22" s="84">
        <v>39</v>
      </c>
      <c r="K22" s="84">
        <v>32</v>
      </c>
      <c r="L22" s="84">
        <v>31</v>
      </c>
      <c r="M22" s="84">
        <v>30</v>
      </c>
      <c r="N22" s="84">
        <v>23</v>
      </c>
      <c r="O22" s="84">
        <v>24</v>
      </c>
      <c r="P22" s="84">
        <v>24</v>
      </c>
      <c r="Q22" s="84">
        <v>30</v>
      </c>
      <c r="R22" s="84">
        <v>40</v>
      </c>
      <c r="S22" s="84">
        <v>47</v>
      </c>
      <c r="T22" s="84">
        <v>56</v>
      </c>
      <c r="U22" s="84">
        <v>67</v>
      </c>
      <c r="V22" s="84">
        <v>79</v>
      </c>
      <c r="W22" s="84">
        <v>96</v>
      </c>
      <c r="X22" s="84">
        <v>140</v>
      </c>
      <c r="Y22" s="84">
        <v>161</v>
      </c>
      <c r="Z22" s="84">
        <v>200</v>
      </c>
      <c r="AA22" s="84">
        <v>217</v>
      </c>
      <c r="AB22" s="84">
        <v>221</v>
      </c>
      <c r="AC22" s="84">
        <v>222</v>
      </c>
      <c r="AD22" s="84">
        <v>223</v>
      </c>
      <c r="AE22" s="84">
        <v>224</v>
      </c>
      <c r="AF22" s="84">
        <v>220</v>
      </c>
      <c r="AG22" s="84">
        <v>216</v>
      </c>
      <c r="AH22" s="84">
        <v>226</v>
      </c>
      <c r="AI22" s="84">
        <v>239</v>
      </c>
      <c r="AJ22" s="84">
        <v>266</v>
      </c>
      <c r="AK22" s="84">
        <v>306</v>
      </c>
      <c r="AL22" s="84">
        <v>331</v>
      </c>
      <c r="AM22" s="84">
        <v>337</v>
      </c>
      <c r="AN22" s="84">
        <v>337</v>
      </c>
      <c r="AO22" s="84">
        <v>341</v>
      </c>
      <c r="AP22" s="84">
        <v>342</v>
      </c>
      <c r="AQ22" s="84">
        <v>342</v>
      </c>
      <c r="AR22" s="84">
        <v>328</v>
      </c>
      <c r="AS22" s="84">
        <v>328</v>
      </c>
      <c r="AT22" s="84">
        <v>325</v>
      </c>
      <c r="AU22" s="84">
        <v>319</v>
      </c>
      <c r="AV22" s="84">
        <v>336</v>
      </c>
      <c r="AW22" s="84">
        <v>334</v>
      </c>
      <c r="AX22" s="84">
        <v>342</v>
      </c>
      <c r="AY22" s="84">
        <v>355</v>
      </c>
      <c r="AZ22" s="84">
        <v>353</v>
      </c>
      <c r="BA22" s="84">
        <v>362</v>
      </c>
      <c r="BB22" s="84">
        <v>350</v>
      </c>
      <c r="BC22" s="84">
        <v>358</v>
      </c>
      <c r="BD22" s="84">
        <v>347</v>
      </c>
      <c r="BE22" s="84">
        <v>350</v>
      </c>
      <c r="BF22" s="84">
        <v>361</v>
      </c>
      <c r="BG22" s="84">
        <v>367</v>
      </c>
      <c r="BH22" s="84">
        <v>361</v>
      </c>
      <c r="BI22" s="84">
        <v>370</v>
      </c>
      <c r="BJ22" s="84">
        <v>379</v>
      </c>
      <c r="BK22" s="84">
        <v>406</v>
      </c>
      <c r="BL22" s="84">
        <v>416</v>
      </c>
      <c r="BM22" s="84">
        <v>415</v>
      </c>
      <c r="BN22" s="84">
        <v>437</v>
      </c>
      <c r="BO22" s="84">
        <v>438</v>
      </c>
      <c r="BP22" s="84">
        <v>447</v>
      </c>
      <c r="BQ22" s="84">
        <v>455</v>
      </c>
      <c r="BR22" s="84">
        <v>437</v>
      </c>
      <c r="BS22" s="84">
        <v>455</v>
      </c>
      <c r="BT22" s="84">
        <v>488</v>
      </c>
      <c r="BU22" s="84">
        <v>509</v>
      </c>
      <c r="BV22" s="84">
        <v>540</v>
      </c>
      <c r="BW22" s="84">
        <v>581</v>
      </c>
      <c r="BX22" s="84">
        <v>603</v>
      </c>
      <c r="BY22" s="84">
        <v>608</v>
      </c>
      <c r="BZ22" s="84">
        <v>581</v>
      </c>
      <c r="CA22" s="84">
        <v>557</v>
      </c>
      <c r="CB22" s="84">
        <v>519</v>
      </c>
      <c r="CC22" s="84">
        <v>521</v>
      </c>
      <c r="CD22" s="84">
        <v>487</v>
      </c>
      <c r="CE22" s="84">
        <v>451</v>
      </c>
      <c r="CF22" s="84">
        <v>397</v>
      </c>
      <c r="CG22" s="84">
        <v>395</v>
      </c>
      <c r="CH22" s="84">
        <v>367</v>
      </c>
      <c r="CI22" s="84">
        <v>287</v>
      </c>
      <c r="CJ22" s="84">
        <v>241</v>
      </c>
      <c r="CK22" s="84">
        <v>190</v>
      </c>
      <c r="CL22" s="84">
        <v>177</v>
      </c>
      <c r="CM22" s="84">
        <v>165</v>
      </c>
      <c r="CN22" s="84">
        <v>163</v>
      </c>
      <c r="CO22" s="84">
        <v>103</v>
      </c>
      <c r="CP22" s="84">
        <v>86</v>
      </c>
      <c r="CQ22" s="84">
        <v>84</v>
      </c>
      <c r="CR22" s="84">
        <v>71</v>
      </c>
      <c r="CS22" s="84">
        <v>72</v>
      </c>
      <c r="CT22" s="84">
        <v>6480</v>
      </c>
      <c r="CU22" s="12">
        <f t="shared" si="2"/>
        <v>4440</v>
      </c>
      <c r="CV22" s="12">
        <f t="shared" si="3"/>
        <v>1636.5</v>
      </c>
      <c r="CW22" s="12">
        <f t="shared" si="4"/>
        <v>406.5</v>
      </c>
      <c r="CX22" s="3">
        <f t="shared" si="5"/>
        <v>6483</v>
      </c>
      <c r="DA22" s="2"/>
      <c r="DB22" s="2"/>
      <c r="DC22" s="2"/>
      <c r="DD22" s="2"/>
      <c r="DE22" s="2"/>
      <c r="DG22" s="2"/>
      <c r="DH22" s="5"/>
      <c r="DI22" s="5"/>
      <c r="DJ22" s="5"/>
      <c r="DM22" s="79" t="s">
        <v>106</v>
      </c>
      <c r="DN22" s="79"/>
      <c r="DO22" s="79"/>
      <c r="DP22" s="79"/>
      <c r="DT22" s="1" t="s">
        <v>3</v>
      </c>
      <c r="DU22" s="1" t="s">
        <v>4</v>
      </c>
      <c r="DV22" s="1" t="s">
        <v>5</v>
      </c>
    </row>
    <row r="23" spans="1:126" x14ac:dyDescent="0.25">
      <c r="A23" s="83" t="s">
        <v>136</v>
      </c>
      <c r="B23" s="84">
        <v>290</v>
      </c>
      <c r="C23" s="84">
        <v>250</v>
      </c>
      <c r="D23" s="84">
        <v>235</v>
      </c>
      <c r="E23" s="84">
        <v>228</v>
      </c>
      <c r="F23" s="84">
        <v>230</v>
      </c>
      <c r="G23" s="84">
        <v>230</v>
      </c>
      <c r="H23" s="84">
        <v>227</v>
      </c>
      <c r="I23" s="84">
        <v>224</v>
      </c>
      <c r="J23" s="84">
        <v>220</v>
      </c>
      <c r="K23" s="84">
        <v>211</v>
      </c>
      <c r="L23" s="84">
        <v>203</v>
      </c>
      <c r="M23" s="84">
        <v>230</v>
      </c>
      <c r="N23" s="84">
        <v>249</v>
      </c>
      <c r="O23" s="84">
        <v>260</v>
      </c>
      <c r="P23" s="84">
        <v>271</v>
      </c>
      <c r="Q23" s="84">
        <v>270</v>
      </c>
      <c r="R23" s="84">
        <v>268</v>
      </c>
      <c r="S23" s="84">
        <v>303</v>
      </c>
      <c r="T23" s="84">
        <v>350</v>
      </c>
      <c r="U23" s="84">
        <v>379</v>
      </c>
      <c r="V23" s="84">
        <v>431</v>
      </c>
      <c r="W23" s="84">
        <v>499</v>
      </c>
      <c r="X23" s="84">
        <v>608</v>
      </c>
      <c r="Y23" s="84">
        <v>690</v>
      </c>
      <c r="Z23" s="84">
        <v>774</v>
      </c>
      <c r="AA23" s="84">
        <v>822</v>
      </c>
      <c r="AB23" s="84">
        <v>863</v>
      </c>
      <c r="AC23" s="84">
        <v>893</v>
      </c>
      <c r="AD23" s="84">
        <v>904</v>
      </c>
      <c r="AE23" s="84">
        <v>916</v>
      </c>
      <c r="AF23" s="84">
        <v>916</v>
      </c>
      <c r="AG23" s="84">
        <v>919</v>
      </c>
      <c r="AH23" s="84">
        <v>932</v>
      </c>
      <c r="AI23" s="84">
        <v>936</v>
      </c>
      <c r="AJ23" s="84">
        <v>979</v>
      </c>
      <c r="AK23" s="84">
        <v>1029</v>
      </c>
      <c r="AL23" s="84">
        <v>1064</v>
      </c>
      <c r="AM23" s="84">
        <v>1086</v>
      </c>
      <c r="AN23" s="84">
        <v>1130</v>
      </c>
      <c r="AO23" s="84">
        <v>1166</v>
      </c>
      <c r="AP23" s="84">
        <v>1176</v>
      </c>
      <c r="AQ23" s="84">
        <v>1169</v>
      </c>
      <c r="AR23" s="84">
        <v>1156</v>
      </c>
      <c r="AS23" s="84">
        <v>1156</v>
      </c>
      <c r="AT23" s="84">
        <v>1159</v>
      </c>
      <c r="AU23" s="84">
        <v>1137</v>
      </c>
      <c r="AV23" s="84">
        <v>1130</v>
      </c>
      <c r="AW23" s="84">
        <v>1115</v>
      </c>
      <c r="AX23" s="84">
        <v>1089</v>
      </c>
      <c r="AY23" s="84">
        <v>1081</v>
      </c>
      <c r="AZ23" s="84">
        <v>1090</v>
      </c>
      <c r="BA23" s="84">
        <v>1093</v>
      </c>
      <c r="BB23" s="84">
        <v>1101</v>
      </c>
      <c r="BC23" s="84">
        <v>1118</v>
      </c>
      <c r="BD23" s="84">
        <v>1118</v>
      </c>
      <c r="BE23" s="84">
        <v>1117</v>
      </c>
      <c r="BF23" s="84">
        <v>1107</v>
      </c>
      <c r="BG23" s="84">
        <v>1123</v>
      </c>
      <c r="BH23" s="84">
        <v>1128</v>
      </c>
      <c r="BI23" s="84">
        <v>1142</v>
      </c>
      <c r="BJ23" s="84">
        <v>1162</v>
      </c>
      <c r="BK23" s="84">
        <v>1178</v>
      </c>
      <c r="BL23" s="84">
        <v>1220</v>
      </c>
      <c r="BM23" s="84">
        <v>1281</v>
      </c>
      <c r="BN23" s="84">
        <v>1324</v>
      </c>
      <c r="BO23" s="84">
        <v>1353</v>
      </c>
      <c r="BP23" s="84">
        <v>1409</v>
      </c>
      <c r="BQ23" s="84">
        <v>1438</v>
      </c>
      <c r="BR23" s="84">
        <v>1416</v>
      </c>
      <c r="BS23" s="84">
        <v>1515</v>
      </c>
      <c r="BT23" s="84">
        <v>1553</v>
      </c>
      <c r="BU23" s="84">
        <v>1591</v>
      </c>
      <c r="BV23" s="84">
        <v>1653</v>
      </c>
      <c r="BW23" s="84">
        <v>1709</v>
      </c>
      <c r="BX23" s="84">
        <v>1725</v>
      </c>
      <c r="BY23" s="84">
        <v>1736</v>
      </c>
      <c r="BZ23" s="84">
        <v>1731</v>
      </c>
      <c r="CA23" s="84">
        <v>1690</v>
      </c>
      <c r="CB23" s="84">
        <v>1690</v>
      </c>
      <c r="CC23" s="84">
        <v>1610</v>
      </c>
      <c r="CD23" s="84">
        <v>1573</v>
      </c>
      <c r="CE23" s="84">
        <v>1543</v>
      </c>
      <c r="CF23" s="84">
        <v>1515</v>
      </c>
      <c r="CG23" s="84">
        <v>1489</v>
      </c>
      <c r="CH23" s="84">
        <v>1366</v>
      </c>
      <c r="CI23" s="84">
        <v>1309</v>
      </c>
      <c r="CJ23" s="84">
        <v>1165</v>
      </c>
      <c r="CK23" s="84">
        <v>912</v>
      </c>
      <c r="CL23" s="84">
        <v>816</v>
      </c>
      <c r="CM23" s="84">
        <v>690</v>
      </c>
      <c r="CN23" s="84">
        <v>665</v>
      </c>
      <c r="CO23" s="84">
        <v>608</v>
      </c>
      <c r="CP23" s="84">
        <v>518</v>
      </c>
      <c r="CQ23" s="84">
        <v>479</v>
      </c>
      <c r="CR23" s="84">
        <v>363</v>
      </c>
      <c r="CS23" s="84">
        <v>306</v>
      </c>
      <c r="CT23" s="84">
        <v>22721</v>
      </c>
      <c r="CU23" s="12">
        <f t="shared" si="2"/>
        <v>14733.5</v>
      </c>
      <c r="CV23" s="12">
        <f t="shared" si="3"/>
        <v>5640</v>
      </c>
      <c r="CW23" s="12">
        <f t="shared" si="4"/>
        <v>2249.25</v>
      </c>
      <c r="CX23" s="3">
        <f t="shared" si="5"/>
        <v>22622.75</v>
      </c>
      <c r="DA23" s="2" t="s">
        <v>24</v>
      </c>
      <c r="DB23" s="2">
        <f>SUM(DB9:DB14)</f>
        <v>662</v>
      </c>
      <c r="DC23" s="13">
        <f>SUM(DC9:DC14)</f>
        <v>147749.5</v>
      </c>
      <c r="DD23" s="2">
        <f>SUM(DD9:DD14)</f>
        <v>51556.5</v>
      </c>
      <c r="DE23" s="2">
        <f>SUM(DE9:DE14)</f>
        <v>51183.25</v>
      </c>
      <c r="DG23" s="2" t="s">
        <v>24</v>
      </c>
      <c r="DH23" s="5">
        <f>DC23/$DB23/DH$1/$DG$2</f>
        <v>0.55381279377478576</v>
      </c>
      <c r="DI23" s="5">
        <f>DD23/$DB23/DI$1/$DG$2</f>
        <v>0.62806378520612027</v>
      </c>
      <c r="DJ23" s="5">
        <f>DE23/$DB23/DJ$1/$DG$2</f>
        <v>0.35629533462347024</v>
      </c>
      <c r="DM23" s="6">
        <v>0</v>
      </c>
      <c r="DN23" s="2" t="s">
        <v>24</v>
      </c>
      <c r="DO23" s="1">
        <f t="shared" ref="DO23:DO51" si="11">INDEX(DC$23:DC$54,MATCH($DN23,$DA$23:$DA$54,0))</f>
        <v>147749.5</v>
      </c>
      <c r="DP23" s="1">
        <f t="shared" ref="DP23:DP51" si="12">INDEX(DD$23:DD$54,MATCH($DN23,$DA$23:$DA$54,0))</f>
        <v>51556.5</v>
      </c>
      <c r="DQ23" s="1">
        <f t="shared" ref="DQ23:DQ51" si="13">INDEX(DE$23:DE$54,MATCH($DN23,$DA$23:$DA$54,0))</f>
        <v>51183.25</v>
      </c>
      <c r="DS23" s="1" t="str">
        <f>DN23</f>
        <v>Mahawali Complex</v>
      </c>
      <c r="DT23" s="7">
        <f>INDEX(DH$23:DH$52,MATCH($DN23,$DA$23:$DA$54,0))</f>
        <v>0.55381279377478576</v>
      </c>
      <c r="DU23" s="7">
        <f>INDEX(DI$23:DI$52,MATCH($DN23,$DA$23:$DA$54,0))</f>
        <v>0.62806378520612027</v>
      </c>
      <c r="DV23" s="7">
        <f t="shared" ref="DV23:DV46" si="14">INDEX(DJ$23:DJ$52,MATCH($DN23,$DA$23:$DA$54,0))</f>
        <v>0.35629533462347024</v>
      </c>
    </row>
    <row r="24" spans="1:126" x14ac:dyDescent="0.25">
      <c r="A24" s="83" t="s">
        <v>29</v>
      </c>
      <c r="B24" s="84">
        <v>0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84">
        <v>0</v>
      </c>
      <c r="I24" s="84">
        <v>0</v>
      </c>
      <c r="J24" s="84">
        <v>0</v>
      </c>
      <c r="K24" s="84">
        <v>0</v>
      </c>
      <c r="L24" s="84">
        <v>0</v>
      </c>
      <c r="M24" s="84">
        <v>0</v>
      </c>
      <c r="N24" s="84">
        <v>0</v>
      </c>
      <c r="O24" s="84">
        <v>0</v>
      </c>
      <c r="P24" s="84">
        <v>0</v>
      </c>
      <c r="Q24" s="84">
        <v>0</v>
      </c>
      <c r="R24" s="84">
        <v>0</v>
      </c>
      <c r="S24" s="84">
        <v>0</v>
      </c>
      <c r="T24" s="84">
        <v>0</v>
      </c>
      <c r="U24" s="84">
        <v>0</v>
      </c>
      <c r="V24" s="84">
        <v>0</v>
      </c>
      <c r="W24" s="84">
        <v>0</v>
      </c>
      <c r="X24" s="84">
        <v>0</v>
      </c>
      <c r="Y24" s="84">
        <v>0</v>
      </c>
      <c r="Z24" s="84">
        <v>0</v>
      </c>
      <c r="AA24" s="84">
        <v>11</v>
      </c>
      <c r="AB24" s="84">
        <v>38</v>
      </c>
      <c r="AC24" s="84">
        <v>69</v>
      </c>
      <c r="AD24" s="84">
        <v>77</v>
      </c>
      <c r="AE24" s="84">
        <v>75</v>
      </c>
      <c r="AF24" s="84">
        <v>78</v>
      </c>
      <c r="AG24" s="84">
        <v>112</v>
      </c>
      <c r="AH24" s="84">
        <v>117</v>
      </c>
      <c r="AI24" s="84">
        <v>168</v>
      </c>
      <c r="AJ24" s="84">
        <v>208</v>
      </c>
      <c r="AK24" s="84">
        <v>236</v>
      </c>
      <c r="AL24" s="84">
        <v>243</v>
      </c>
      <c r="AM24" s="84">
        <v>254</v>
      </c>
      <c r="AN24" s="84">
        <v>258</v>
      </c>
      <c r="AO24" s="84">
        <v>260</v>
      </c>
      <c r="AP24" s="84">
        <v>266</v>
      </c>
      <c r="AQ24" s="84">
        <v>293</v>
      </c>
      <c r="AR24" s="84">
        <v>293</v>
      </c>
      <c r="AS24" s="84">
        <v>368</v>
      </c>
      <c r="AT24" s="84">
        <v>439</v>
      </c>
      <c r="AU24" s="84">
        <v>444</v>
      </c>
      <c r="AV24" s="84">
        <v>475</v>
      </c>
      <c r="AW24" s="84">
        <v>500</v>
      </c>
      <c r="AX24" s="84">
        <v>527</v>
      </c>
      <c r="AY24" s="84">
        <v>504</v>
      </c>
      <c r="AZ24" s="84">
        <v>568</v>
      </c>
      <c r="BA24" s="84">
        <v>604</v>
      </c>
      <c r="BB24" s="84">
        <v>610</v>
      </c>
      <c r="BC24" s="84">
        <v>611</v>
      </c>
      <c r="BD24" s="84">
        <v>627</v>
      </c>
      <c r="BE24" s="84">
        <v>704</v>
      </c>
      <c r="BF24" s="84">
        <v>664</v>
      </c>
      <c r="BG24" s="84">
        <v>666</v>
      </c>
      <c r="BH24" s="84">
        <v>651</v>
      </c>
      <c r="BI24" s="84">
        <v>655</v>
      </c>
      <c r="BJ24" s="84">
        <v>658</v>
      </c>
      <c r="BK24" s="84">
        <v>676</v>
      </c>
      <c r="BL24" s="84">
        <v>668</v>
      </c>
      <c r="BM24" s="84">
        <v>667</v>
      </c>
      <c r="BN24" s="84">
        <v>665</v>
      </c>
      <c r="BO24" s="84">
        <v>661</v>
      </c>
      <c r="BP24" s="84">
        <v>672</v>
      </c>
      <c r="BQ24" s="84">
        <v>700</v>
      </c>
      <c r="BR24" s="84">
        <v>702</v>
      </c>
      <c r="BS24" s="84">
        <v>708</v>
      </c>
      <c r="BT24" s="84">
        <v>699</v>
      </c>
      <c r="BU24" s="84">
        <v>696</v>
      </c>
      <c r="BV24" s="84">
        <v>726</v>
      </c>
      <c r="BW24" s="84">
        <v>927</v>
      </c>
      <c r="BX24" s="84">
        <v>938</v>
      </c>
      <c r="BY24" s="84">
        <v>849</v>
      </c>
      <c r="BZ24" s="84">
        <v>797</v>
      </c>
      <c r="CA24" s="84">
        <v>676</v>
      </c>
      <c r="CB24" s="84">
        <v>660</v>
      </c>
      <c r="CC24" s="84">
        <v>490</v>
      </c>
      <c r="CD24" s="84">
        <v>442</v>
      </c>
      <c r="CE24" s="84">
        <v>462</v>
      </c>
      <c r="CF24" s="84">
        <v>409</v>
      </c>
      <c r="CG24" s="84">
        <v>326</v>
      </c>
      <c r="CH24" s="84">
        <v>227</v>
      </c>
      <c r="CI24" s="84">
        <v>242</v>
      </c>
      <c r="CJ24" s="84">
        <v>259</v>
      </c>
      <c r="CK24" s="84">
        <v>214</v>
      </c>
      <c r="CL24" s="84">
        <v>201</v>
      </c>
      <c r="CM24" s="84">
        <v>156</v>
      </c>
      <c r="CN24" s="84">
        <v>122</v>
      </c>
      <c r="CO24" s="84">
        <v>44</v>
      </c>
      <c r="CP24" s="84">
        <v>31</v>
      </c>
      <c r="CQ24" s="84">
        <v>35</v>
      </c>
      <c r="CR24" s="84">
        <v>0</v>
      </c>
      <c r="CS24" s="84">
        <v>0</v>
      </c>
      <c r="CT24" s="84">
        <v>7586</v>
      </c>
      <c r="CU24" s="12">
        <f t="shared" si="2"/>
        <v>5624.5</v>
      </c>
      <c r="CV24" s="12">
        <f t="shared" si="3"/>
        <v>1837</v>
      </c>
      <c r="CW24" s="12">
        <f t="shared" si="4"/>
        <v>58</v>
      </c>
      <c r="CX24" s="3">
        <f t="shared" si="5"/>
        <v>7519.5</v>
      </c>
      <c r="DA24" s="2" t="s">
        <v>25</v>
      </c>
      <c r="DB24" s="2">
        <f>SUM(DB3:DB7)</f>
        <v>354.5</v>
      </c>
      <c r="DC24" s="2">
        <f>SUM(DC3:DC7)</f>
        <v>115183.5</v>
      </c>
      <c r="DD24" s="2">
        <f>SUM(DD3:DD7)</f>
        <v>36046.75</v>
      </c>
      <c r="DE24" s="2">
        <f>SUM(DE3:DE7)</f>
        <v>59147.5</v>
      </c>
      <c r="DG24" s="2" t="s">
        <v>25</v>
      </c>
      <c r="DH24" s="5">
        <f t="shared" ref="DH24:DH52" si="15">DC24/$DB24/DH$1/$DG$2</f>
        <v>0.80624862193632385</v>
      </c>
      <c r="DI24" s="5">
        <f t="shared" ref="DI24:DI52" si="16">DD24/$DB24/DI$1/$DG$2</f>
        <v>0.82002707129532737</v>
      </c>
      <c r="DJ24" s="5">
        <f t="shared" ref="DJ24:DJ52" si="17">DE24/$DB24/DJ$1/$DG$2</f>
        <v>0.76888328469383116</v>
      </c>
      <c r="DM24" s="1">
        <v>0</v>
      </c>
      <c r="DN24" s="2" t="s">
        <v>25</v>
      </c>
      <c r="DO24" s="1">
        <f t="shared" si="11"/>
        <v>115183.5</v>
      </c>
      <c r="DP24" s="1">
        <f t="shared" si="12"/>
        <v>36046.75</v>
      </c>
      <c r="DQ24" s="1">
        <f t="shared" si="13"/>
        <v>59147.5</v>
      </c>
      <c r="DS24" s="1" t="str">
        <f t="shared" ref="DS24:DS43" si="18">DN24</f>
        <v>Laxapana Complex</v>
      </c>
      <c r="DT24" s="7">
        <f t="shared" ref="DT24:DT46" si="19">INDEX(DH$23:DH$52,MATCH($DN24,$DA$23:$DA$54,0))</f>
        <v>0.80624862193632385</v>
      </c>
      <c r="DU24" s="7">
        <f t="shared" ref="DU24:DU46" si="20">INDEX(DI$23:DI$52,MATCH($DN24,$DA$23:$DA$54,0))</f>
        <v>0.82002707129532737</v>
      </c>
      <c r="DV24" s="7">
        <f t="shared" si="14"/>
        <v>0.76888328469383116</v>
      </c>
    </row>
    <row r="25" spans="1:126" x14ac:dyDescent="0.25">
      <c r="A25" s="85" t="s">
        <v>137</v>
      </c>
      <c r="B25" s="84">
        <v>0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84">
        <v>0</v>
      </c>
      <c r="I25" s="84">
        <v>0</v>
      </c>
      <c r="J25" s="84">
        <v>0</v>
      </c>
      <c r="K25" s="84">
        <v>0</v>
      </c>
      <c r="L25" s="84">
        <v>0</v>
      </c>
      <c r="M25" s="84">
        <v>0</v>
      </c>
      <c r="N25" s="84">
        <v>0</v>
      </c>
      <c r="O25" s="84">
        <v>0</v>
      </c>
      <c r="P25" s="84">
        <v>0</v>
      </c>
      <c r="Q25" s="84">
        <v>0</v>
      </c>
      <c r="R25" s="84">
        <v>0</v>
      </c>
      <c r="S25" s="84">
        <v>0</v>
      </c>
      <c r="T25" s="84">
        <v>0</v>
      </c>
      <c r="U25" s="84">
        <v>0</v>
      </c>
      <c r="V25" s="84">
        <v>0</v>
      </c>
      <c r="W25" s="84">
        <v>0</v>
      </c>
      <c r="X25" s="84">
        <v>0</v>
      </c>
      <c r="Y25" s="84">
        <v>0</v>
      </c>
      <c r="Z25" s="84">
        <v>0</v>
      </c>
      <c r="AA25" s="84">
        <v>0</v>
      </c>
      <c r="AB25" s="84">
        <v>0</v>
      </c>
      <c r="AC25" s="84">
        <v>0</v>
      </c>
      <c r="AD25" s="84">
        <v>0</v>
      </c>
      <c r="AE25" s="84">
        <v>0</v>
      </c>
      <c r="AF25" s="84">
        <v>0</v>
      </c>
      <c r="AG25" s="84">
        <v>0</v>
      </c>
      <c r="AH25" s="84">
        <v>0</v>
      </c>
      <c r="AI25" s="84">
        <v>0</v>
      </c>
      <c r="AJ25" s="84">
        <v>0</v>
      </c>
      <c r="AK25" s="84">
        <v>0</v>
      </c>
      <c r="AL25" s="84">
        <v>0</v>
      </c>
      <c r="AM25" s="84">
        <v>0</v>
      </c>
      <c r="AN25" s="84">
        <v>0</v>
      </c>
      <c r="AO25" s="84">
        <v>0</v>
      </c>
      <c r="AP25" s="84">
        <v>0</v>
      </c>
      <c r="AQ25" s="84">
        <v>0</v>
      </c>
      <c r="AR25" s="84">
        <v>0</v>
      </c>
      <c r="AS25" s="84">
        <v>0</v>
      </c>
      <c r="AT25" s="84">
        <v>0</v>
      </c>
      <c r="AU25" s="84">
        <v>0</v>
      </c>
      <c r="AV25" s="84">
        <v>0</v>
      </c>
      <c r="AW25" s="84">
        <v>0</v>
      </c>
      <c r="AX25" s="84">
        <v>0</v>
      </c>
      <c r="AY25" s="84">
        <v>0</v>
      </c>
      <c r="AZ25" s="84">
        <v>0</v>
      </c>
      <c r="BA25" s="84">
        <v>0</v>
      </c>
      <c r="BB25" s="84">
        <v>0</v>
      </c>
      <c r="BC25" s="84">
        <v>0</v>
      </c>
      <c r="BD25" s="84">
        <v>0</v>
      </c>
      <c r="BE25" s="84">
        <v>0</v>
      </c>
      <c r="BF25" s="84">
        <v>0</v>
      </c>
      <c r="BG25" s="84">
        <v>0</v>
      </c>
      <c r="BH25" s="84">
        <v>0</v>
      </c>
      <c r="BI25" s="84">
        <v>0</v>
      </c>
      <c r="BJ25" s="84">
        <v>0</v>
      </c>
      <c r="BK25" s="84">
        <v>0</v>
      </c>
      <c r="BL25" s="84">
        <v>0</v>
      </c>
      <c r="BM25" s="84">
        <v>0</v>
      </c>
      <c r="BN25" s="84">
        <v>0</v>
      </c>
      <c r="BO25" s="84">
        <v>0</v>
      </c>
      <c r="BP25" s="84">
        <v>0</v>
      </c>
      <c r="BQ25" s="84">
        <v>0</v>
      </c>
      <c r="BR25" s="84">
        <v>0</v>
      </c>
      <c r="BS25" s="84">
        <v>0</v>
      </c>
      <c r="BT25" s="84">
        <v>0</v>
      </c>
      <c r="BU25" s="84">
        <v>0</v>
      </c>
      <c r="BV25" s="84">
        <v>0</v>
      </c>
      <c r="BW25" s="84">
        <v>0</v>
      </c>
      <c r="BX25" s="84">
        <v>0</v>
      </c>
      <c r="BY25" s="84">
        <v>0</v>
      </c>
      <c r="BZ25" s="84">
        <v>0</v>
      </c>
      <c r="CA25" s="84">
        <v>0</v>
      </c>
      <c r="CB25" s="84">
        <v>0</v>
      </c>
      <c r="CC25" s="84">
        <v>0</v>
      </c>
      <c r="CD25" s="84">
        <v>0</v>
      </c>
      <c r="CE25" s="84">
        <v>0</v>
      </c>
      <c r="CF25" s="84">
        <v>0</v>
      </c>
      <c r="CG25" s="84">
        <v>0</v>
      </c>
      <c r="CH25" s="84">
        <v>0</v>
      </c>
      <c r="CI25" s="84">
        <v>0</v>
      </c>
      <c r="CJ25" s="84">
        <v>0</v>
      </c>
      <c r="CK25" s="84">
        <v>0</v>
      </c>
      <c r="CL25" s="84">
        <v>0</v>
      </c>
      <c r="CM25" s="84">
        <v>0</v>
      </c>
      <c r="CN25" s="84">
        <v>0</v>
      </c>
      <c r="CO25" s="84">
        <v>0</v>
      </c>
      <c r="CP25" s="84">
        <v>0</v>
      </c>
      <c r="CQ25" s="84">
        <v>0</v>
      </c>
      <c r="CR25" s="84">
        <v>0</v>
      </c>
      <c r="CS25" s="84">
        <v>0</v>
      </c>
      <c r="CT25" s="84">
        <v>0</v>
      </c>
      <c r="CU25" s="12">
        <f t="shared" si="2"/>
        <v>0</v>
      </c>
      <c r="CV25" s="12">
        <f t="shared" si="3"/>
        <v>0</v>
      </c>
      <c r="CW25" s="12">
        <f t="shared" si="4"/>
        <v>0</v>
      </c>
      <c r="CX25" s="3">
        <f t="shared" si="5"/>
        <v>0</v>
      </c>
      <c r="DA25" s="2" t="str">
        <f>DA15</f>
        <v>Upper Kotmale</v>
      </c>
      <c r="DB25" s="2">
        <f>DB15</f>
        <v>150</v>
      </c>
      <c r="DC25" s="2">
        <f>DC15</f>
        <v>47636</v>
      </c>
      <c r="DD25" s="2">
        <f>DD15</f>
        <v>15441.25</v>
      </c>
      <c r="DE25" s="2">
        <f>DE15</f>
        <v>13250.25</v>
      </c>
      <c r="DG25" s="2" t="s">
        <v>18</v>
      </c>
      <c r="DH25" s="5">
        <f t="shared" si="15"/>
        <v>0.78802315963606284</v>
      </c>
      <c r="DI25" s="5">
        <f t="shared" si="16"/>
        <v>0.83017473118279572</v>
      </c>
      <c r="DJ25" s="5">
        <f t="shared" si="17"/>
        <v>0.40707373271889397</v>
      </c>
      <c r="DM25" s="1">
        <v>0</v>
      </c>
      <c r="DN25" s="2" t="s">
        <v>18</v>
      </c>
      <c r="DO25" s="1">
        <f t="shared" si="11"/>
        <v>47636</v>
      </c>
      <c r="DP25" s="1">
        <f t="shared" si="12"/>
        <v>15441.25</v>
      </c>
      <c r="DQ25" s="1">
        <f t="shared" si="13"/>
        <v>13250.25</v>
      </c>
      <c r="DS25" s="1" t="str">
        <f t="shared" si="18"/>
        <v>Upper Kotmale</v>
      </c>
      <c r="DT25" s="7">
        <f t="shared" si="19"/>
        <v>0.78802315963606284</v>
      </c>
      <c r="DU25" s="7">
        <f t="shared" si="20"/>
        <v>0.83017473118279572</v>
      </c>
      <c r="DV25" s="7">
        <f t="shared" si="14"/>
        <v>0.40707373271889397</v>
      </c>
    </row>
    <row r="26" spans="1:126" x14ac:dyDescent="0.25">
      <c r="A26" s="85" t="s">
        <v>39</v>
      </c>
      <c r="B26" s="84">
        <v>0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84">
        <v>0</v>
      </c>
      <c r="I26" s="84">
        <v>0</v>
      </c>
      <c r="J26" s="84">
        <v>0</v>
      </c>
      <c r="K26" s="84">
        <v>0</v>
      </c>
      <c r="L26" s="84">
        <v>0</v>
      </c>
      <c r="M26" s="84">
        <v>0</v>
      </c>
      <c r="N26" s="84">
        <v>0</v>
      </c>
      <c r="O26" s="84">
        <v>0</v>
      </c>
      <c r="P26" s="84">
        <v>0</v>
      </c>
      <c r="Q26" s="84">
        <v>0</v>
      </c>
      <c r="R26" s="84">
        <v>0</v>
      </c>
      <c r="S26" s="84">
        <v>0</v>
      </c>
      <c r="T26" s="84">
        <v>0</v>
      </c>
      <c r="U26" s="84">
        <v>0</v>
      </c>
      <c r="V26" s="84">
        <v>0</v>
      </c>
      <c r="W26" s="84">
        <v>0</v>
      </c>
      <c r="X26" s="84">
        <v>0</v>
      </c>
      <c r="Y26" s="84">
        <v>0</v>
      </c>
      <c r="Z26" s="84">
        <v>0</v>
      </c>
      <c r="AA26" s="84">
        <v>0</v>
      </c>
      <c r="AB26" s="84">
        <v>0</v>
      </c>
      <c r="AC26" s="84">
        <v>0</v>
      </c>
      <c r="AD26" s="84">
        <v>0</v>
      </c>
      <c r="AE26" s="84">
        <v>0</v>
      </c>
      <c r="AF26" s="84">
        <v>0</v>
      </c>
      <c r="AG26" s="84">
        <v>0</v>
      </c>
      <c r="AH26" s="84">
        <v>0</v>
      </c>
      <c r="AI26" s="84">
        <v>0</v>
      </c>
      <c r="AJ26" s="84">
        <v>0</v>
      </c>
      <c r="AK26" s="84">
        <v>0</v>
      </c>
      <c r="AL26" s="84">
        <v>0</v>
      </c>
      <c r="AM26" s="84">
        <v>0</v>
      </c>
      <c r="AN26" s="84">
        <v>0</v>
      </c>
      <c r="AO26" s="84">
        <v>0</v>
      </c>
      <c r="AP26" s="84">
        <v>0</v>
      </c>
      <c r="AQ26" s="84">
        <v>0</v>
      </c>
      <c r="AR26" s="84">
        <v>0</v>
      </c>
      <c r="AS26" s="84">
        <v>0</v>
      </c>
      <c r="AT26" s="84">
        <v>0</v>
      </c>
      <c r="AU26" s="84">
        <v>0</v>
      </c>
      <c r="AV26" s="84">
        <v>0</v>
      </c>
      <c r="AW26" s="84">
        <v>0</v>
      </c>
      <c r="AX26" s="84">
        <v>0</v>
      </c>
      <c r="AY26" s="84">
        <v>0</v>
      </c>
      <c r="AZ26" s="84">
        <v>0</v>
      </c>
      <c r="BA26" s="84">
        <v>0</v>
      </c>
      <c r="BB26" s="84">
        <v>0</v>
      </c>
      <c r="BC26" s="84">
        <v>0</v>
      </c>
      <c r="BD26" s="84">
        <v>0</v>
      </c>
      <c r="BE26" s="84">
        <v>0</v>
      </c>
      <c r="BF26" s="84">
        <v>0</v>
      </c>
      <c r="BG26" s="84">
        <v>0</v>
      </c>
      <c r="BH26" s="84">
        <v>0</v>
      </c>
      <c r="BI26" s="84">
        <v>0</v>
      </c>
      <c r="BJ26" s="84">
        <v>0</v>
      </c>
      <c r="BK26" s="84">
        <v>0</v>
      </c>
      <c r="BL26" s="84">
        <v>0</v>
      </c>
      <c r="BM26" s="84">
        <v>0</v>
      </c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12">
        <f t="shared" si="2"/>
        <v>0</v>
      </c>
      <c r="CV26" s="12">
        <f t="shared" si="3"/>
        <v>0</v>
      </c>
      <c r="CW26" s="12">
        <f t="shared" si="4"/>
        <v>0</v>
      </c>
      <c r="CX26" s="3">
        <f t="shared" si="5"/>
        <v>0</v>
      </c>
      <c r="DA26" s="2" t="str">
        <f t="shared" ref="DA26:DE27" si="21">DA17</f>
        <v>Samanalawewa</v>
      </c>
      <c r="DB26" s="2">
        <f t="shared" si="21"/>
        <v>120</v>
      </c>
      <c r="DC26" s="2">
        <f t="shared" si="21"/>
        <v>13560.75</v>
      </c>
      <c r="DD26" s="2">
        <f t="shared" si="21"/>
        <v>7203.25</v>
      </c>
      <c r="DE26" s="2">
        <f t="shared" si="21"/>
        <v>414.75</v>
      </c>
      <c r="DG26" s="2" t="s">
        <v>19</v>
      </c>
      <c r="DH26" s="5">
        <f t="shared" si="15"/>
        <v>0.28041253101736968</v>
      </c>
      <c r="DI26" s="5">
        <f t="shared" si="16"/>
        <v>0.48408938172043009</v>
      </c>
      <c r="DJ26" s="5">
        <f t="shared" si="17"/>
        <v>1.5927419354838709E-2</v>
      </c>
      <c r="DM26" s="1">
        <v>0</v>
      </c>
      <c r="DN26" s="2" t="s">
        <v>19</v>
      </c>
      <c r="DO26" s="1">
        <f t="shared" si="11"/>
        <v>13560.75</v>
      </c>
      <c r="DP26" s="1">
        <f t="shared" si="12"/>
        <v>7203.25</v>
      </c>
      <c r="DQ26" s="1">
        <f t="shared" si="13"/>
        <v>414.75</v>
      </c>
      <c r="DS26" s="1" t="str">
        <f t="shared" si="18"/>
        <v>Samanalawewa</v>
      </c>
      <c r="DT26" s="7">
        <f t="shared" si="19"/>
        <v>0.28041253101736968</v>
      </c>
      <c r="DU26" s="7">
        <f t="shared" si="20"/>
        <v>0.48408938172043009</v>
      </c>
      <c r="DV26" s="7">
        <f t="shared" si="14"/>
        <v>1.5927419354838709E-2</v>
      </c>
    </row>
    <row r="27" spans="1:126" x14ac:dyDescent="0.25">
      <c r="A27" s="85" t="s">
        <v>41</v>
      </c>
      <c r="B27" s="84">
        <v>0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84">
        <v>0</v>
      </c>
      <c r="I27" s="84">
        <v>0</v>
      </c>
      <c r="J27" s="84">
        <v>0</v>
      </c>
      <c r="K27" s="84">
        <v>0</v>
      </c>
      <c r="L27" s="84">
        <v>0</v>
      </c>
      <c r="M27" s="84">
        <v>0</v>
      </c>
      <c r="N27" s="84">
        <v>0</v>
      </c>
      <c r="O27" s="84">
        <v>0</v>
      </c>
      <c r="P27" s="84">
        <v>0</v>
      </c>
      <c r="Q27" s="84">
        <v>0</v>
      </c>
      <c r="R27" s="84">
        <v>0</v>
      </c>
      <c r="S27" s="84">
        <v>0</v>
      </c>
      <c r="T27" s="84">
        <v>0</v>
      </c>
      <c r="U27" s="84">
        <v>0</v>
      </c>
      <c r="V27" s="84">
        <v>0</v>
      </c>
      <c r="W27" s="84">
        <v>0</v>
      </c>
      <c r="X27" s="84">
        <v>0</v>
      </c>
      <c r="Y27" s="84">
        <v>0</v>
      </c>
      <c r="Z27" s="84">
        <v>0</v>
      </c>
      <c r="AA27" s="84">
        <v>0</v>
      </c>
      <c r="AB27" s="84">
        <v>0</v>
      </c>
      <c r="AC27" s="84">
        <v>0</v>
      </c>
      <c r="AD27" s="84">
        <v>0</v>
      </c>
      <c r="AE27" s="84">
        <v>0</v>
      </c>
      <c r="AF27" s="84">
        <v>0</v>
      </c>
      <c r="AG27" s="84">
        <v>0</v>
      </c>
      <c r="AH27" s="84">
        <v>0</v>
      </c>
      <c r="AI27" s="84">
        <v>0</v>
      </c>
      <c r="AJ27" s="84">
        <v>0</v>
      </c>
      <c r="AK27" s="84">
        <v>0</v>
      </c>
      <c r="AL27" s="84">
        <v>0</v>
      </c>
      <c r="AM27" s="84">
        <v>0</v>
      </c>
      <c r="AN27" s="84">
        <v>0</v>
      </c>
      <c r="AO27" s="84">
        <v>0</v>
      </c>
      <c r="AP27" s="84">
        <v>0</v>
      </c>
      <c r="AQ27" s="84">
        <v>0</v>
      </c>
      <c r="AR27" s="84">
        <v>0</v>
      </c>
      <c r="AS27" s="84">
        <v>0</v>
      </c>
      <c r="AT27" s="84">
        <v>0</v>
      </c>
      <c r="AU27" s="84">
        <v>0</v>
      </c>
      <c r="AV27" s="84">
        <v>0</v>
      </c>
      <c r="AW27" s="84">
        <v>0</v>
      </c>
      <c r="AX27" s="84">
        <v>0</v>
      </c>
      <c r="AY27" s="84">
        <v>0</v>
      </c>
      <c r="AZ27" s="84">
        <v>0</v>
      </c>
      <c r="BA27" s="84">
        <v>0</v>
      </c>
      <c r="BB27" s="84">
        <v>0</v>
      </c>
      <c r="BC27" s="84">
        <v>0</v>
      </c>
      <c r="BD27" s="84">
        <v>0</v>
      </c>
      <c r="BE27" s="84">
        <v>0</v>
      </c>
      <c r="BF27" s="84">
        <v>0</v>
      </c>
      <c r="BG27" s="84">
        <v>0</v>
      </c>
      <c r="BH27" s="84">
        <v>0</v>
      </c>
      <c r="BI27" s="84">
        <v>0</v>
      </c>
      <c r="BJ27" s="84">
        <v>0</v>
      </c>
      <c r="BK27" s="84">
        <v>0</v>
      </c>
      <c r="BL27" s="84">
        <v>0</v>
      </c>
      <c r="BM27" s="84">
        <v>0</v>
      </c>
      <c r="BN27" s="84">
        <v>0</v>
      </c>
      <c r="BO27" s="84">
        <v>0</v>
      </c>
      <c r="BP27" s="84">
        <v>0</v>
      </c>
      <c r="BQ27" s="84">
        <v>0</v>
      </c>
      <c r="BR27" s="84">
        <v>0</v>
      </c>
      <c r="BS27" s="84">
        <v>0</v>
      </c>
      <c r="BT27" s="84">
        <v>0</v>
      </c>
      <c r="BU27" s="84">
        <v>0</v>
      </c>
      <c r="BV27" s="84">
        <v>0</v>
      </c>
      <c r="BW27" s="84">
        <v>0</v>
      </c>
      <c r="BX27" s="84">
        <v>0</v>
      </c>
      <c r="BY27" s="84">
        <v>0</v>
      </c>
      <c r="BZ27" s="84">
        <v>0</v>
      </c>
      <c r="CA27" s="84">
        <v>0</v>
      </c>
      <c r="CB27" s="84">
        <v>0</v>
      </c>
      <c r="CC27" s="84">
        <v>0</v>
      </c>
      <c r="CD27" s="84">
        <v>0</v>
      </c>
      <c r="CE27" s="84">
        <v>0</v>
      </c>
      <c r="CF27" s="84">
        <v>0</v>
      </c>
      <c r="CG27" s="84">
        <v>0</v>
      </c>
      <c r="CH27" s="84">
        <v>0</v>
      </c>
      <c r="CI27" s="84">
        <v>0</v>
      </c>
      <c r="CJ27" s="84">
        <v>0</v>
      </c>
      <c r="CK27" s="84">
        <v>0</v>
      </c>
      <c r="CL27" s="84">
        <v>0</v>
      </c>
      <c r="CM27" s="84">
        <v>0</v>
      </c>
      <c r="CN27" s="84">
        <v>0</v>
      </c>
      <c r="CO27" s="84">
        <v>0</v>
      </c>
      <c r="CP27" s="84">
        <v>0</v>
      </c>
      <c r="CQ27" s="84">
        <v>0</v>
      </c>
      <c r="CR27" s="84">
        <v>0</v>
      </c>
      <c r="CS27" s="84">
        <v>0</v>
      </c>
      <c r="CT27" s="84">
        <v>0</v>
      </c>
      <c r="CU27" s="12">
        <f t="shared" si="2"/>
        <v>0</v>
      </c>
      <c r="CV27" s="12">
        <f t="shared" si="3"/>
        <v>0</v>
      </c>
      <c r="CW27" s="12">
        <f t="shared" si="4"/>
        <v>0</v>
      </c>
      <c r="CX27" s="3">
        <f t="shared" si="5"/>
        <v>0</v>
      </c>
      <c r="DA27" s="2" t="str">
        <f t="shared" si="21"/>
        <v>Kukule</v>
      </c>
      <c r="DB27" s="2">
        <f t="shared" si="21"/>
        <v>70</v>
      </c>
      <c r="DC27" s="2">
        <f t="shared" si="21"/>
        <v>27322.5</v>
      </c>
      <c r="DD27" s="2">
        <f t="shared" si="21"/>
        <v>9057</v>
      </c>
      <c r="DE27" s="2">
        <f t="shared" si="21"/>
        <v>10945</v>
      </c>
      <c r="DG27" s="2" t="s">
        <v>20</v>
      </c>
      <c r="DH27" s="5">
        <f t="shared" si="15"/>
        <v>0.96853952499113782</v>
      </c>
      <c r="DI27" s="5">
        <f t="shared" si="16"/>
        <v>1.0434331797235021</v>
      </c>
      <c r="DJ27" s="5">
        <f t="shared" si="17"/>
        <v>0.72053982883475975</v>
      </c>
      <c r="DM27" s="1">
        <v>0</v>
      </c>
      <c r="DN27" s="2" t="s">
        <v>20</v>
      </c>
      <c r="DO27" s="1">
        <f t="shared" si="11"/>
        <v>27322.5</v>
      </c>
      <c r="DP27" s="1">
        <f t="shared" si="12"/>
        <v>9057</v>
      </c>
      <c r="DQ27" s="1">
        <f t="shared" si="13"/>
        <v>10945</v>
      </c>
      <c r="DS27" s="1" t="str">
        <f t="shared" si="18"/>
        <v>Kukule</v>
      </c>
      <c r="DT27" s="7">
        <f t="shared" si="19"/>
        <v>0.96853952499113782</v>
      </c>
      <c r="DU27" s="7">
        <f t="shared" si="20"/>
        <v>1.0434331797235021</v>
      </c>
      <c r="DV27" s="7">
        <f t="shared" si="14"/>
        <v>0.72053982883475975</v>
      </c>
    </row>
    <row r="28" spans="1:126" x14ac:dyDescent="0.25">
      <c r="A28" s="83" t="s">
        <v>138</v>
      </c>
      <c r="B28" s="84">
        <v>243</v>
      </c>
      <c r="C28" s="84">
        <v>180</v>
      </c>
      <c r="D28" s="84">
        <v>166</v>
      </c>
      <c r="E28" s="84">
        <v>140</v>
      </c>
      <c r="F28" s="84">
        <v>140</v>
      </c>
      <c r="G28" s="84">
        <v>140</v>
      </c>
      <c r="H28" s="84">
        <v>140</v>
      </c>
      <c r="I28" s="84">
        <v>140</v>
      </c>
      <c r="J28" s="84">
        <v>140</v>
      </c>
      <c r="K28" s="84">
        <v>137</v>
      </c>
      <c r="L28" s="84">
        <v>138</v>
      </c>
      <c r="M28" s="84">
        <v>138</v>
      </c>
      <c r="N28" s="84">
        <v>137</v>
      </c>
      <c r="O28" s="84">
        <v>137</v>
      </c>
      <c r="P28" s="84">
        <v>137</v>
      </c>
      <c r="Q28" s="84">
        <v>138</v>
      </c>
      <c r="R28" s="84">
        <v>138</v>
      </c>
      <c r="S28" s="84">
        <v>159</v>
      </c>
      <c r="T28" s="84">
        <v>190</v>
      </c>
      <c r="U28" s="84">
        <v>240</v>
      </c>
      <c r="V28" s="84">
        <v>278</v>
      </c>
      <c r="W28" s="84">
        <v>425</v>
      </c>
      <c r="X28" s="84">
        <v>590</v>
      </c>
      <c r="Y28" s="84">
        <v>673</v>
      </c>
      <c r="Z28" s="84">
        <v>742</v>
      </c>
      <c r="AA28" s="84">
        <v>753</v>
      </c>
      <c r="AB28" s="84">
        <v>750</v>
      </c>
      <c r="AC28" s="84">
        <v>770</v>
      </c>
      <c r="AD28" s="84">
        <v>893</v>
      </c>
      <c r="AE28" s="84">
        <v>969</v>
      </c>
      <c r="AF28" s="84">
        <v>1032</v>
      </c>
      <c r="AG28" s="84">
        <v>1149</v>
      </c>
      <c r="AH28" s="84">
        <v>1315</v>
      </c>
      <c r="AI28" s="84">
        <v>1341</v>
      </c>
      <c r="AJ28" s="84">
        <v>1466</v>
      </c>
      <c r="AK28" s="84">
        <v>1564</v>
      </c>
      <c r="AL28" s="84">
        <v>1621</v>
      </c>
      <c r="AM28" s="84">
        <v>1680</v>
      </c>
      <c r="AN28" s="84">
        <v>1727</v>
      </c>
      <c r="AO28" s="84">
        <v>1809</v>
      </c>
      <c r="AP28" s="84">
        <v>1962</v>
      </c>
      <c r="AQ28" s="84">
        <v>1998</v>
      </c>
      <c r="AR28" s="84">
        <v>2061</v>
      </c>
      <c r="AS28" s="84">
        <v>2106</v>
      </c>
      <c r="AT28" s="84">
        <v>2105</v>
      </c>
      <c r="AU28" s="84">
        <v>2095</v>
      </c>
      <c r="AV28" s="84">
        <v>2080</v>
      </c>
      <c r="AW28" s="84">
        <v>2086</v>
      </c>
      <c r="AX28" s="84">
        <v>2124</v>
      </c>
      <c r="AY28" s="84">
        <v>2171</v>
      </c>
      <c r="AZ28" s="84">
        <v>2202</v>
      </c>
      <c r="BA28" s="84">
        <v>2207</v>
      </c>
      <c r="BB28" s="84">
        <v>2170</v>
      </c>
      <c r="BC28" s="84">
        <v>2169</v>
      </c>
      <c r="BD28" s="84">
        <v>2120</v>
      </c>
      <c r="BE28" s="84">
        <v>2134</v>
      </c>
      <c r="BF28" s="84">
        <v>2137</v>
      </c>
      <c r="BG28" s="84">
        <v>2192</v>
      </c>
      <c r="BH28" s="84">
        <v>2254</v>
      </c>
      <c r="BI28" s="84">
        <v>2260</v>
      </c>
      <c r="BJ28" s="84">
        <v>2346</v>
      </c>
      <c r="BK28" s="84">
        <v>2538</v>
      </c>
      <c r="BL28" s="84">
        <v>2735</v>
      </c>
      <c r="BM28" s="84">
        <v>2939</v>
      </c>
      <c r="BN28" s="84">
        <v>3212</v>
      </c>
      <c r="BO28" s="84">
        <v>3490</v>
      </c>
      <c r="BP28" s="84">
        <v>3689</v>
      </c>
      <c r="BQ28" s="84">
        <v>3903</v>
      </c>
      <c r="BR28" s="84">
        <v>3869</v>
      </c>
      <c r="BS28" s="84">
        <v>4397</v>
      </c>
      <c r="BT28" s="84">
        <v>4597</v>
      </c>
      <c r="BU28" s="84">
        <v>4958</v>
      </c>
      <c r="BV28" s="84">
        <v>5226</v>
      </c>
      <c r="BW28" s="84">
        <v>5341</v>
      </c>
      <c r="BX28" s="84">
        <v>5364</v>
      </c>
      <c r="BY28" s="84">
        <v>5394</v>
      </c>
      <c r="BZ28" s="84">
        <v>5150</v>
      </c>
      <c r="CA28" s="84">
        <v>4836</v>
      </c>
      <c r="CB28" s="84">
        <v>4437</v>
      </c>
      <c r="CC28" s="84">
        <v>3957</v>
      </c>
      <c r="CD28" s="84">
        <v>3715</v>
      </c>
      <c r="CE28" s="84">
        <v>3433</v>
      </c>
      <c r="CF28" s="84">
        <v>3020</v>
      </c>
      <c r="CG28" s="84">
        <v>2599</v>
      </c>
      <c r="CH28" s="84">
        <v>2264</v>
      </c>
      <c r="CI28" s="84">
        <v>1930</v>
      </c>
      <c r="CJ28" s="84">
        <v>1529</v>
      </c>
      <c r="CK28" s="84">
        <v>1337</v>
      </c>
      <c r="CL28" s="84">
        <v>956</v>
      </c>
      <c r="CM28" s="84">
        <v>726</v>
      </c>
      <c r="CN28" s="84">
        <v>357</v>
      </c>
      <c r="CO28" s="84">
        <v>210</v>
      </c>
      <c r="CP28" s="84">
        <v>165</v>
      </c>
      <c r="CQ28" s="84">
        <v>122</v>
      </c>
      <c r="CR28" s="84">
        <v>123</v>
      </c>
      <c r="CS28" s="84">
        <v>122</v>
      </c>
      <c r="CT28" s="84">
        <v>42002</v>
      </c>
      <c r="CU28" s="12">
        <f t="shared" si="2"/>
        <v>29179.25</v>
      </c>
      <c r="CV28" s="12">
        <f t="shared" si="3"/>
        <v>12661.75</v>
      </c>
      <c r="CW28" s="12">
        <f t="shared" si="4"/>
        <v>1230</v>
      </c>
      <c r="CX28" s="3">
        <f t="shared" si="5"/>
        <v>43071</v>
      </c>
      <c r="DA28" s="2"/>
      <c r="DB28" s="2"/>
      <c r="DC28" s="2"/>
      <c r="DD28" s="2"/>
      <c r="DE28" s="2"/>
      <c r="DG28" s="2"/>
      <c r="DH28" s="5"/>
      <c r="DI28" s="5"/>
      <c r="DJ28" s="5"/>
      <c r="DM28" s="78">
        <v>8.9044819386090559</v>
      </c>
      <c r="DN28" s="79" t="s">
        <v>26</v>
      </c>
      <c r="DO28" s="1">
        <f>INDEX(DC$23:DC$54,MATCH($DN28,$DA$23:$DA$54,0))</f>
        <v>102770.75</v>
      </c>
      <c r="DP28" s="1">
        <f t="shared" si="12"/>
        <v>32906.5</v>
      </c>
      <c r="DQ28" s="1">
        <f t="shared" si="13"/>
        <v>46289</v>
      </c>
      <c r="DS28" s="1" t="str">
        <f t="shared" si="18"/>
        <v>Puttalam Coal I</v>
      </c>
      <c r="DT28" s="7">
        <f t="shared" si="19"/>
        <v>0.94449728885212758</v>
      </c>
      <c r="DU28" s="7">
        <f t="shared" si="20"/>
        <v>0.98287037037037039</v>
      </c>
      <c r="DV28" s="7">
        <f t="shared" si="14"/>
        <v>0.79004949650110945</v>
      </c>
    </row>
    <row r="29" spans="1:126" x14ac:dyDescent="0.25">
      <c r="A29" s="85" t="s">
        <v>139</v>
      </c>
      <c r="B29" s="84">
        <v>0</v>
      </c>
      <c r="C29" s="84">
        <v>0</v>
      </c>
      <c r="D29" s="84">
        <v>0</v>
      </c>
      <c r="E29" s="84">
        <v>0</v>
      </c>
      <c r="F29" s="84">
        <v>0</v>
      </c>
      <c r="G29" s="84">
        <v>0</v>
      </c>
      <c r="H29" s="84">
        <v>0</v>
      </c>
      <c r="I29" s="84">
        <v>0</v>
      </c>
      <c r="J29" s="84">
        <v>0</v>
      </c>
      <c r="K29" s="84">
        <v>0</v>
      </c>
      <c r="L29" s="84">
        <v>0</v>
      </c>
      <c r="M29" s="84">
        <v>0</v>
      </c>
      <c r="N29" s="84">
        <v>0</v>
      </c>
      <c r="O29" s="84">
        <v>0</v>
      </c>
      <c r="P29" s="84">
        <v>0</v>
      </c>
      <c r="Q29" s="84">
        <v>0</v>
      </c>
      <c r="R29" s="84">
        <v>0</v>
      </c>
      <c r="S29" s="84">
        <v>0</v>
      </c>
      <c r="T29" s="84">
        <v>0</v>
      </c>
      <c r="U29" s="84">
        <v>0</v>
      </c>
      <c r="V29" s="84">
        <v>0</v>
      </c>
      <c r="W29" s="84">
        <v>0</v>
      </c>
      <c r="X29" s="84">
        <v>0</v>
      </c>
      <c r="Y29" s="84">
        <v>0</v>
      </c>
      <c r="Z29" s="84">
        <v>0</v>
      </c>
      <c r="AA29" s="84">
        <v>58</v>
      </c>
      <c r="AB29" s="84">
        <v>60</v>
      </c>
      <c r="AC29" s="84">
        <v>84</v>
      </c>
      <c r="AD29" s="84">
        <v>95</v>
      </c>
      <c r="AE29" s="84">
        <v>133</v>
      </c>
      <c r="AF29" s="84">
        <v>156</v>
      </c>
      <c r="AG29" s="84">
        <v>158</v>
      </c>
      <c r="AH29" s="84">
        <v>157</v>
      </c>
      <c r="AI29" s="84">
        <v>156</v>
      </c>
      <c r="AJ29" s="84">
        <v>156</v>
      </c>
      <c r="AK29" s="84">
        <v>157</v>
      </c>
      <c r="AL29" s="84">
        <v>157</v>
      </c>
      <c r="AM29" s="84">
        <v>157</v>
      </c>
      <c r="AN29" s="84">
        <v>157</v>
      </c>
      <c r="AO29" s="84">
        <v>193</v>
      </c>
      <c r="AP29" s="84">
        <v>198</v>
      </c>
      <c r="AQ29" s="84">
        <v>194</v>
      </c>
      <c r="AR29" s="84">
        <v>194</v>
      </c>
      <c r="AS29" s="84">
        <v>193</v>
      </c>
      <c r="AT29" s="84">
        <v>205</v>
      </c>
      <c r="AU29" s="84">
        <v>211</v>
      </c>
      <c r="AV29" s="84">
        <v>257</v>
      </c>
      <c r="AW29" s="84">
        <v>312</v>
      </c>
      <c r="AX29" s="84">
        <v>349</v>
      </c>
      <c r="AY29" s="84">
        <v>360</v>
      </c>
      <c r="AZ29" s="84">
        <v>365</v>
      </c>
      <c r="BA29" s="84">
        <v>371</v>
      </c>
      <c r="BB29" s="84">
        <v>410</v>
      </c>
      <c r="BC29" s="84">
        <v>386</v>
      </c>
      <c r="BD29" s="84">
        <v>404</v>
      </c>
      <c r="BE29" s="84">
        <v>423</v>
      </c>
      <c r="BF29" s="84">
        <v>458</v>
      </c>
      <c r="BG29" s="84">
        <v>474</v>
      </c>
      <c r="BH29" s="84">
        <v>474</v>
      </c>
      <c r="BI29" s="84">
        <v>474</v>
      </c>
      <c r="BJ29" s="84">
        <v>513</v>
      </c>
      <c r="BK29" s="84">
        <v>531</v>
      </c>
      <c r="BL29" s="84">
        <v>526</v>
      </c>
      <c r="BM29" s="84">
        <v>533</v>
      </c>
      <c r="BN29" s="84">
        <v>536</v>
      </c>
      <c r="BO29" s="84">
        <v>560</v>
      </c>
      <c r="BP29" s="84">
        <v>581</v>
      </c>
      <c r="BQ29" s="84">
        <v>607</v>
      </c>
      <c r="BR29" s="84">
        <v>640</v>
      </c>
      <c r="BS29" s="84">
        <v>680</v>
      </c>
      <c r="BT29" s="84">
        <v>717</v>
      </c>
      <c r="BU29" s="84">
        <v>825</v>
      </c>
      <c r="BV29" s="84">
        <v>858</v>
      </c>
      <c r="BW29" s="84">
        <v>876</v>
      </c>
      <c r="BX29" s="84">
        <v>905</v>
      </c>
      <c r="BY29" s="84">
        <v>917</v>
      </c>
      <c r="BZ29" s="84">
        <v>870</v>
      </c>
      <c r="CA29" s="84">
        <v>813</v>
      </c>
      <c r="CB29" s="84">
        <v>751</v>
      </c>
      <c r="CC29" s="84">
        <v>603</v>
      </c>
      <c r="CD29" s="84">
        <v>553</v>
      </c>
      <c r="CE29" s="84">
        <v>496</v>
      </c>
      <c r="CF29" s="84">
        <v>416</v>
      </c>
      <c r="CG29" s="84">
        <v>365</v>
      </c>
      <c r="CH29" s="84">
        <v>291</v>
      </c>
      <c r="CI29" s="84">
        <v>178</v>
      </c>
      <c r="CJ29" s="84">
        <v>144</v>
      </c>
      <c r="CK29" s="84">
        <v>16</v>
      </c>
      <c r="CL29" s="84">
        <v>0</v>
      </c>
      <c r="CM29" s="84">
        <v>0</v>
      </c>
      <c r="CN29" s="84">
        <v>0</v>
      </c>
      <c r="CO29" s="84">
        <v>0</v>
      </c>
      <c r="CP29" s="84">
        <v>0</v>
      </c>
      <c r="CQ29" s="84">
        <v>0</v>
      </c>
      <c r="CR29" s="84">
        <v>0</v>
      </c>
      <c r="CS29" s="84">
        <v>0</v>
      </c>
      <c r="CT29" s="84">
        <v>6071</v>
      </c>
      <c r="CU29" s="12">
        <f t="shared" si="2"/>
        <v>4432.25</v>
      </c>
      <c r="CV29" s="12">
        <f t="shared" si="3"/>
        <v>1829.5</v>
      </c>
      <c r="CW29" s="12">
        <f t="shared" si="4"/>
        <v>0</v>
      </c>
      <c r="CX29" s="3">
        <f t="shared" si="5"/>
        <v>6261.75</v>
      </c>
      <c r="DA29" s="2" t="s">
        <v>26</v>
      </c>
      <c r="DB29" s="2">
        <v>270</v>
      </c>
      <c r="DC29" s="4">
        <f t="shared" ref="DC29:DE31" si="22">CU17</f>
        <v>102770.75</v>
      </c>
      <c r="DD29" s="4">
        <f t="shared" si="22"/>
        <v>32906.5</v>
      </c>
      <c r="DE29" s="4">
        <f t="shared" si="22"/>
        <v>46289</v>
      </c>
      <c r="DG29" s="2" t="s">
        <v>26</v>
      </c>
      <c r="DH29" s="5">
        <f t="shared" si="15"/>
        <v>0.94449728885212758</v>
      </c>
      <c r="DI29" s="5">
        <f t="shared" si="16"/>
        <v>0.98287037037037039</v>
      </c>
      <c r="DJ29" s="5">
        <f t="shared" si="17"/>
        <v>0.79004949650110945</v>
      </c>
      <c r="DM29" s="78">
        <v>8.9044819386090559</v>
      </c>
      <c r="DN29" s="79" t="s">
        <v>27</v>
      </c>
      <c r="DO29" s="1">
        <f t="shared" si="11"/>
        <v>71138.25</v>
      </c>
      <c r="DP29" s="1">
        <f t="shared" si="12"/>
        <v>22061.25</v>
      </c>
      <c r="DQ29" s="1">
        <f t="shared" si="13"/>
        <v>33861.75</v>
      </c>
      <c r="DR29" s="8"/>
      <c r="DS29" s="1" t="str">
        <f t="shared" si="18"/>
        <v>Puttalam Coal II</v>
      </c>
      <c r="DT29" s="7">
        <f t="shared" si="19"/>
        <v>0.65378411910669976</v>
      </c>
      <c r="DU29" s="7">
        <f t="shared" si="20"/>
        <v>0.65893817204301075</v>
      </c>
      <c r="DV29" s="7">
        <f t="shared" si="14"/>
        <v>0.57794418842805939</v>
      </c>
    </row>
    <row r="30" spans="1:126" x14ac:dyDescent="0.25">
      <c r="A30" s="83" t="s">
        <v>140</v>
      </c>
      <c r="B30" s="84">
        <v>0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0</v>
      </c>
      <c r="J30" s="84">
        <v>0</v>
      </c>
      <c r="K30" s="84">
        <v>0</v>
      </c>
      <c r="L30" s="84">
        <v>0</v>
      </c>
      <c r="M30" s="84">
        <v>0</v>
      </c>
      <c r="N30" s="84">
        <v>0</v>
      </c>
      <c r="O30" s="84">
        <v>0</v>
      </c>
      <c r="P30" s="84">
        <v>0</v>
      </c>
      <c r="Q30" s="84">
        <v>0</v>
      </c>
      <c r="R30" s="84">
        <v>0</v>
      </c>
      <c r="S30" s="84">
        <v>0</v>
      </c>
      <c r="T30" s="84">
        <v>0</v>
      </c>
      <c r="U30" s="84">
        <v>0</v>
      </c>
      <c r="V30" s="84">
        <v>0</v>
      </c>
      <c r="W30" s="84">
        <v>0</v>
      </c>
      <c r="X30" s="84">
        <v>0</v>
      </c>
      <c r="Y30" s="84">
        <v>0</v>
      </c>
      <c r="Z30" s="84">
        <v>0</v>
      </c>
      <c r="AA30" s="84">
        <v>0</v>
      </c>
      <c r="AB30" s="84">
        <v>0</v>
      </c>
      <c r="AC30" s="84">
        <v>0</v>
      </c>
      <c r="AD30" s="84">
        <v>0</v>
      </c>
      <c r="AE30" s="84">
        <v>0</v>
      </c>
      <c r="AF30" s="84">
        <v>0</v>
      </c>
      <c r="AG30" s="84">
        <v>0</v>
      </c>
      <c r="AH30" s="84">
        <v>0</v>
      </c>
      <c r="AI30" s="84">
        <v>0</v>
      </c>
      <c r="AJ30" s="84">
        <v>0</v>
      </c>
      <c r="AK30" s="84">
        <v>0</v>
      </c>
      <c r="AL30" s="84">
        <v>0</v>
      </c>
      <c r="AM30" s="84">
        <v>0</v>
      </c>
      <c r="AN30" s="84">
        <v>0</v>
      </c>
      <c r="AO30" s="84">
        <v>0</v>
      </c>
      <c r="AP30" s="84">
        <v>0</v>
      </c>
      <c r="AQ30" s="84">
        <v>0</v>
      </c>
      <c r="AR30" s="84">
        <v>0</v>
      </c>
      <c r="AS30" s="84">
        <v>0</v>
      </c>
      <c r="AT30" s="84">
        <v>0</v>
      </c>
      <c r="AU30" s="84">
        <v>0</v>
      </c>
      <c r="AV30" s="84">
        <v>0</v>
      </c>
      <c r="AW30" s="84">
        <v>0</v>
      </c>
      <c r="AX30" s="84">
        <v>0</v>
      </c>
      <c r="AY30" s="84">
        <v>0</v>
      </c>
      <c r="AZ30" s="84">
        <v>0</v>
      </c>
      <c r="BA30" s="84">
        <v>0</v>
      </c>
      <c r="BB30" s="84">
        <v>0</v>
      </c>
      <c r="BC30" s="84">
        <v>0</v>
      </c>
      <c r="BD30" s="84">
        <v>0</v>
      </c>
      <c r="BE30" s="84">
        <v>0</v>
      </c>
      <c r="BF30" s="84">
        <v>0</v>
      </c>
      <c r="BG30" s="84">
        <v>0</v>
      </c>
      <c r="BH30" s="84">
        <v>0</v>
      </c>
      <c r="BI30" s="84">
        <v>0</v>
      </c>
      <c r="BJ30" s="84">
        <v>0</v>
      </c>
      <c r="BK30" s="84">
        <v>0</v>
      </c>
      <c r="BL30" s="84">
        <v>-2</v>
      </c>
      <c r="BM30" s="84">
        <v>-1</v>
      </c>
      <c r="BN30" s="84">
        <v>-1</v>
      </c>
      <c r="BO30" s="84">
        <v>0</v>
      </c>
      <c r="BP30" s="84">
        <v>-4</v>
      </c>
      <c r="BQ30" s="84">
        <v>39</v>
      </c>
      <c r="BR30" s="84">
        <v>180</v>
      </c>
      <c r="BS30" s="84">
        <v>268</v>
      </c>
      <c r="BT30" s="84">
        <v>356</v>
      </c>
      <c r="BU30" s="84">
        <v>470</v>
      </c>
      <c r="BV30" s="84">
        <v>740</v>
      </c>
      <c r="BW30" s="84">
        <v>983</v>
      </c>
      <c r="BX30" s="84">
        <v>930</v>
      </c>
      <c r="BY30" s="84">
        <v>755</v>
      </c>
      <c r="BZ30" s="84">
        <v>550</v>
      </c>
      <c r="CA30" s="84">
        <v>319</v>
      </c>
      <c r="CB30" s="84">
        <v>218</v>
      </c>
      <c r="CC30" s="84">
        <v>193</v>
      </c>
      <c r="CD30" s="84">
        <v>193</v>
      </c>
      <c r="CE30" s="84">
        <v>193</v>
      </c>
      <c r="CF30" s="84">
        <v>138</v>
      </c>
      <c r="CG30" s="84">
        <v>78</v>
      </c>
      <c r="CH30" s="84">
        <v>52</v>
      </c>
      <c r="CI30" s="84">
        <v>4</v>
      </c>
      <c r="CJ30" s="84">
        <v>0</v>
      </c>
      <c r="CK30" s="84">
        <v>0</v>
      </c>
      <c r="CL30" s="84">
        <v>0</v>
      </c>
      <c r="CM30" s="84">
        <v>0</v>
      </c>
      <c r="CN30" s="84">
        <v>0</v>
      </c>
      <c r="CO30" s="84">
        <v>0</v>
      </c>
      <c r="CP30" s="84">
        <v>0</v>
      </c>
      <c r="CQ30" s="84">
        <v>0</v>
      </c>
      <c r="CR30" s="84">
        <v>0</v>
      </c>
      <c r="CS30" s="84">
        <v>0</v>
      </c>
      <c r="CT30" s="84">
        <v>1642</v>
      </c>
      <c r="CU30" s="12">
        <f t="shared" si="2"/>
        <v>757</v>
      </c>
      <c r="CV30" s="12">
        <f t="shared" si="3"/>
        <v>905.75</v>
      </c>
      <c r="CW30" s="12">
        <f t="shared" si="4"/>
        <v>0</v>
      </c>
      <c r="CX30" s="3">
        <f t="shared" si="5"/>
        <v>1662.75</v>
      </c>
      <c r="DA30" s="2" t="s">
        <v>27</v>
      </c>
      <c r="DB30" s="2">
        <v>270</v>
      </c>
      <c r="DC30" s="4">
        <f t="shared" si="22"/>
        <v>71138.25</v>
      </c>
      <c r="DD30" s="4">
        <f t="shared" si="22"/>
        <v>22061.25</v>
      </c>
      <c r="DE30" s="4">
        <f t="shared" si="22"/>
        <v>33861.75</v>
      </c>
      <c r="DG30" s="2" t="s">
        <v>27</v>
      </c>
      <c r="DH30" s="5">
        <f t="shared" si="15"/>
        <v>0.65378411910669976</v>
      </c>
      <c r="DI30" s="5">
        <f t="shared" si="16"/>
        <v>0.65893817204301075</v>
      </c>
      <c r="DJ30" s="5">
        <f t="shared" si="17"/>
        <v>0.57794418842805939</v>
      </c>
      <c r="DM30" s="78">
        <v>8.9044819386090559</v>
      </c>
      <c r="DN30" s="79" t="s">
        <v>28</v>
      </c>
      <c r="DO30" s="1">
        <f t="shared" si="11"/>
        <v>68233.25</v>
      </c>
      <c r="DP30" s="1">
        <f t="shared" si="12"/>
        <v>22377.5</v>
      </c>
      <c r="DQ30" s="1">
        <f t="shared" si="13"/>
        <v>28806</v>
      </c>
      <c r="DR30" s="8"/>
      <c r="DS30" s="1" t="str">
        <f t="shared" si="18"/>
        <v>Puttalam Coal III</v>
      </c>
      <c r="DT30" s="7">
        <f t="shared" si="19"/>
        <v>0.62708620531201176</v>
      </c>
      <c r="DU30" s="7">
        <f t="shared" si="20"/>
        <v>0.66838410991636799</v>
      </c>
      <c r="DV30" s="7">
        <f t="shared" si="14"/>
        <v>0.49165386584741422</v>
      </c>
    </row>
    <row r="31" spans="1:126" x14ac:dyDescent="0.25">
      <c r="A31" s="83" t="s">
        <v>141</v>
      </c>
      <c r="B31" s="84">
        <v>0</v>
      </c>
      <c r="C31" s="84">
        <v>0</v>
      </c>
      <c r="D31" s="84">
        <v>0</v>
      </c>
      <c r="E31" s="84">
        <v>0</v>
      </c>
      <c r="F31" s="84">
        <v>0</v>
      </c>
      <c r="G31" s="84">
        <v>0</v>
      </c>
      <c r="H31" s="84">
        <v>0</v>
      </c>
      <c r="I31" s="84">
        <v>0</v>
      </c>
      <c r="J31" s="84">
        <v>0</v>
      </c>
      <c r="K31" s="84">
        <v>0</v>
      </c>
      <c r="L31" s="84">
        <v>0</v>
      </c>
      <c r="M31" s="84">
        <v>0</v>
      </c>
      <c r="N31" s="84">
        <v>0</v>
      </c>
      <c r="O31" s="84">
        <v>0</v>
      </c>
      <c r="P31" s="84">
        <v>0</v>
      </c>
      <c r="Q31" s="84">
        <v>-1</v>
      </c>
      <c r="R31" s="84">
        <v>-1</v>
      </c>
      <c r="S31" s="84">
        <v>-1</v>
      </c>
      <c r="T31" s="84">
        <v>0</v>
      </c>
      <c r="U31" s="84">
        <v>0</v>
      </c>
      <c r="V31" s="84">
        <v>-1</v>
      </c>
      <c r="W31" s="84">
        <v>0</v>
      </c>
      <c r="X31" s="84">
        <v>0</v>
      </c>
      <c r="Y31" s="84">
        <v>0</v>
      </c>
      <c r="Z31" s="84">
        <v>0</v>
      </c>
      <c r="AA31" s="84">
        <v>0</v>
      </c>
      <c r="AB31" s="84">
        <v>-1</v>
      </c>
      <c r="AC31" s="84">
        <v>0</v>
      </c>
      <c r="AD31" s="84">
        <v>0</v>
      </c>
      <c r="AE31" s="84">
        <v>0</v>
      </c>
      <c r="AF31" s="84">
        <v>0</v>
      </c>
      <c r="AG31" s="84">
        <v>0</v>
      </c>
      <c r="AH31" s="84">
        <v>0</v>
      </c>
      <c r="AI31" s="84">
        <v>0</v>
      </c>
      <c r="AJ31" s="84">
        <v>0</v>
      </c>
      <c r="AK31" s="84">
        <v>0</v>
      </c>
      <c r="AL31" s="84">
        <v>0</v>
      </c>
      <c r="AM31" s="84">
        <v>0</v>
      </c>
      <c r="AN31" s="84">
        <v>0</v>
      </c>
      <c r="AO31" s="84">
        <v>0</v>
      </c>
      <c r="AP31" s="84">
        <v>0</v>
      </c>
      <c r="AQ31" s="84">
        <v>0</v>
      </c>
      <c r="AR31" s="84">
        <v>0</v>
      </c>
      <c r="AS31" s="84">
        <v>0</v>
      </c>
      <c r="AT31" s="84">
        <v>0</v>
      </c>
      <c r="AU31" s="84">
        <v>0</v>
      </c>
      <c r="AV31" s="84">
        <v>17</v>
      </c>
      <c r="AW31" s="84">
        <v>0</v>
      </c>
      <c r="AX31" s="84">
        <v>0</v>
      </c>
      <c r="AY31" s="84">
        <v>0</v>
      </c>
      <c r="AZ31" s="84">
        <v>4</v>
      </c>
      <c r="BA31" s="84">
        <v>0</v>
      </c>
      <c r="BB31" s="84">
        <v>0</v>
      </c>
      <c r="BC31" s="84">
        <v>0</v>
      </c>
      <c r="BD31" s="84">
        <v>0</v>
      </c>
      <c r="BE31" s="84">
        <v>0</v>
      </c>
      <c r="BF31" s="84">
        <v>0</v>
      </c>
      <c r="BG31" s="84">
        <v>0</v>
      </c>
      <c r="BH31" s="84">
        <v>0</v>
      </c>
      <c r="BI31" s="84">
        <v>0</v>
      </c>
      <c r="BJ31" s="84">
        <v>0</v>
      </c>
      <c r="BK31" s="84">
        <v>0</v>
      </c>
      <c r="BL31" s="84">
        <v>0</v>
      </c>
      <c r="BM31" s="84">
        <v>0</v>
      </c>
      <c r="BN31" s="84">
        <v>0</v>
      </c>
      <c r="BO31" s="84">
        <v>0</v>
      </c>
      <c r="BP31" s="84">
        <v>0</v>
      </c>
      <c r="BQ31" s="84">
        <v>0</v>
      </c>
      <c r="BR31" s="84">
        <v>4</v>
      </c>
      <c r="BS31" s="84">
        <v>4</v>
      </c>
      <c r="BT31" s="84">
        <v>3</v>
      </c>
      <c r="BU31" s="84">
        <v>32</v>
      </c>
      <c r="BV31" s="84">
        <v>119</v>
      </c>
      <c r="BW31" s="84">
        <v>182</v>
      </c>
      <c r="BX31" s="84">
        <v>164</v>
      </c>
      <c r="BY31" s="84">
        <v>115</v>
      </c>
      <c r="BZ31" s="84">
        <v>66</v>
      </c>
      <c r="CA31" s="84">
        <v>32</v>
      </c>
      <c r="CB31" s="84">
        <v>33</v>
      </c>
      <c r="CC31" s="84">
        <v>33</v>
      </c>
      <c r="CD31" s="84">
        <v>16</v>
      </c>
      <c r="CE31" s="84">
        <v>0</v>
      </c>
      <c r="CF31" s="84">
        <v>0</v>
      </c>
      <c r="CG31" s="84">
        <v>0</v>
      </c>
      <c r="CH31" s="84">
        <v>0</v>
      </c>
      <c r="CI31" s="84">
        <v>0</v>
      </c>
      <c r="CJ31" s="84">
        <v>0</v>
      </c>
      <c r="CK31" s="84">
        <v>0</v>
      </c>
      <c r="CL31" s="84">
        <v>0</v>
      </c>
      <c r="CM31" s="84">
        <v>0</v>
      </c>
      <c r="CN31" s="84">
        <v>0</v>
      </c>
      <c r="CO31" s="84">
        <v>0</v>
      </c>
      <c r="CP31" s="84">
        <v>0</v>
      </c>
      <c r="CQ31" s="84">
        <v>0</v>
      </c>
      <c r="CR31" s="84">
        <v>0</v>
      </c>
      <c r="CS31" s="84">
        <v>0</v>
      </c>
      <c r="CT31" s="84">
        <v>212</v>
      </c>
      <c r="CU31" s="12">
        <f t="shared" si="2"/>
        <v>91</v>
      </c>
      <c r="CV31" s="12">
        <f t="shared" si="3"/>
        <v>114.75</v>
      </c>
      <c r="CW31" s="12">
        <f t="shared" si="4"/>
        <v>-1</v>
      </c>
      <c r="CX31" s="3">
        <f t="shared" si="5"/>
        <v>204.75</v>
      </c>
      <c r="DA31" s="2" t="s">
        <v>28</v>
      </c>
      <c r="DB31" s="2">
        <v>270</v>
      </c>
      <c r="DC31" s="4">
        <f t="shared" si="22"/>
        <v>68233.25</v>
      </c>
      <c r="DD31" s="4">
        <f t="shared" si="22"/>
        <v>22377.5</v>
      </c>
      <c r="DE31" s="4">
        <f t="shared" si="22"/>
        <v>28806</v>
      </c>
      <c r="DG31" s="2" t="s">
        <v>28</v>
      </c>
      <c r="DH31" s="5">
        <f t="shared" si="15"/>
        <v>0.62708620531201176</v>
      </c>
      <c r="DI31" s="5">
        <f t="shared" si="16"/>
        <v>0.66838410991636799</v>
      </c>
      <c r="DJ31" s="5">
        <f t="shared" si="17"/>
        <v>0.49165386584741422</v>
      </c>
      <c r="DM31" s="78">
        <v>16.536433714144817</v>
      </c>
      <c r="DN31" s="79" t="s">
        <v>30</v>
      </c>
      <c r="DO31" s="1">
        <f t="shared" si="11"/>
        <v>14733.5</v>
      </c>
      <c r="DP31" s="1">
        <f t="shared" si="12"/>
        <v>5640</v>
      </c>
      <c r="DQ31" s="1">
        <f t="shared" si="13"/>
        <v>2249.25</v>
      </c>
      <c r="DR31" s="8"/>
      <c r="DS31" s="1" t="str">
        <f t="shared" si="18"/>
        <v>Barge CEB</v>
      </c>
      <c r="DT31" s="7">
        <f t="shared" si="19"/>
        <v>0.60932588916459884</v>
      </c>
      <c r="DU31" s="7">
        <f t="shared" si="20"/>
        <v>0.75806451612903225</v>
      </c>
      <c r="DV31" s="7">
        <f t="shared" si="14"/>
        <v>0.17275345622119814</v>
      </c>
    </row>
    <row r="32" spans="1:126" x14ac:dyDescent="0.25">
      <c r="A32" s="86" t="s">
        <v>142</v>
      </c>
      <c r="B32" s="84">
        <v>0</v>
      </c>
      <c r="C32" s="84">
        <v>0</v>
      </c>
      <c r="D32" s="84">
        <v>0</v>
      </c>
      <c r="E32" s="84">
        <v>0</v>
      </c>
      <c r="F32" s="84">
        <v>0</v>
      </c>
      <c r="G32" s="84">
        <v>0</v>
      </c>
      <c r="H32" s="84">
        <v>0</v>
      </c>
      <c r="I32" s="84">
        <v>0</v>
      </c>
      <c r="J32" s="84">
        <v>0</v>
      </c>
      <c r="K32" s="84">
        <v>0</v>
      </c>
      <c r="L32" s="84">
        <v>0</v>
      </c>
      <c r="M32" s="84">
        <v>0</v>
      </c>
      <c r="N32" s="84">
        <v>0</v>
      </c>
      <c r="O32" s="84">
        <v>0</v>
      </c>
      <c r="P32" s="84">
        <v>0</v>
      </c>
      <c r="Q32" s="84">
        <v>0</v>
      </c>
      <c r="R32" s="84">
        <v>0</v>
      </c>
      <c r="S32" s="84">
        <v>0</v>
      </c>
      <c r="T32" s="84">
        <v>0</v>
      </c>
      <c r="U32" s="84">
        <v>0</v>
      </c>
      <c r="V32" s="84">
        <v>0</v>
      </c>
      <c r="W32" s="84">
        <v>0</v>
      </c>
      <c r="X32" s="84">
        <v>0</v>
      </c>
      <c r="Y32" s="84">
        <v>0</v>
      </c>
      <c r="Z32" s="84">
        <v>0</v>
      </c>
      <c r="AA32" s="84">
        <v>0</v>
      </c>
      <c r="AB32" s="84">
        <v>0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0</v>
      </c>
      <c r="AI32" s="84">
        <v>0</v>
      </c>
      <c r="AJ32" s="84">
        <v>0</v>
      </c>
      <c r="AK32" s="84">
        <v>0</v>
      </c>
      <c r="AL32" s="84">
        <v>0</v>
      </c>
      <c r="AM32" s="84">
        <v>0</v>
      </c>
      <c r="AN32" s="84">
        <v>0</v>
      </c>
      <c r="AO32" s="84">
        <v>0</v>
      </c>
      <c r="AP32" s="84">
        <v>0</v>
      </c>
      <c r="AQ32" s="84">
        <v>0</v>
      </c>
      <c r="AR32" s="84">
        <v>0</v>
      </c>
      <c r="AS32" s="84">
        <v>0</v>
      </c>
      <c r="AT32" s="84">
        <v>0</v>
      </c>
      <c r="AU32" s="84">
        <v>0</v>
      </c>
      <c r="AV32" s="84">
        <v>0</v>
      </c>
      <c r="AW32" s="84">
        <v>0</v>
      </c>
      <c r="AX32" s="84">
        <v>0</v>
      </c>
      <c r="AY32" s="84">
        <v>0</v>
      </c>
      <c r="AZ32" s="84">
        <v>0</v>
      </c>
      <c r="BA32" s="84">
        <v>0</v>
      </c>
      <c r="BB32" s="84">
        <v>0</v>
      </c>
      <c r="BC32" s="84">
        <v>0</v>
      </c>
      <c r="BD32" s="84">
        <v>0</v>
      </c>
      <c r="BE32" s="84">
        <v>0</v>
      </c>
      <c r="BF32" s="84">
        <v>0</v>
      </c>
      <c r="BG32" s="84">
        <v>0</v>
      </c>
      <c r="BH32" s="84">
        <v>0</v>
      </c>
      <c r="BI32" s="84">
        <v>0</v>
      </c>
      <c r="BJ32" s="84">
        <v>0</v>
      </c>
      <c r="BK32" s="84">
        <v>0</v>
      </c>
      <c r="BL32" s="84">
        <v>0</v>
      </c>
      <c r="BM32" s="84">
        <v>0</v>
      </c>
      <c r="BN32" s="84">
        <v>0</v>
      </c>
      <c r="BO32" s="84">
        <v>0</v>
      </c>
      <c r="BP32" s="84">
        <v>0</v>
      </c>
      <c r="BQ32" s="84">
        <v>0</v>
      </c>
      <c r="BR32" s="84">
        <v>0</v>
      </c>
      <c r="BS32" s="84">
        <v>0</v>
      </c>
      <c r="BT32" s="84">
        <v>16</v>
      </c>
      <c r="BU32" s="84">
        <v>30</v>
      </c>
      <c r="BV32" s="84">
        <v>54</v>
      </c>
      <c r="BW32" s="84">
        <v>86</v>
      </c>
      <c r="BX32" s="84">
        <v>118</v>
      </c>
      <c r="BY32" s="84">
        <v>62</v>
      </c>
      <c r="BZ32" s="84">
        <v>54</v>
      </c>
      <c r="CA32" s="84">
        <v>46</v>
      </c>
      <c r="CB32" s="84">
        <v>38</v>
      </c>
      <c r="CC32" s="84">
        <v>22</v>
      </c>
      <c r="CD32" s="84">
        <v>22</v>
      </c>
      <c r="CE32" s="84">
        <v>14</v>
      </c>
      <c r="CF32" s="84">
        <v>14</v>
      </c>
      <c r="CG32" s="84">
        <v>7</v>
      </c>
      <c r="CH32" s="84">
        <v>7</v>
      </c>
      <c r="CI32" s="84">
        <v>7</v>
      </c>
      <c r="CJ32" s="84">
        <v>0</v>
      </c>
      <c r="CK32" s="84">
        <v>0</v>
      </c>
      <c r="CL32" s="84">
        <v>0</v>
      </c>
      <c r="CM32" s="84">
        <v>0</v>
      </c>
      <c r="CN32" s="84">
        <v>0</v>
      </c>
      <c r="CO32" s="84">
        <v>0</v>
      </c>
      <c r="CP32" s="84">
        <v>0</v>
      </c>
      <c r="CQ32" s="84">
        <v>0</v>
      </c>
      <c r="CR32" s="84">
        <v>0</v>
      </c>
      <c r="CS32" s="84">
        <v>0</v>
      </c>
      <c r="CT32" s="84">
        <v>146</v>
      </c>
      <c r="CU32" s="12">
        <f t="shared" si="2"/>
        <v>46.5</v>
      </c>
      <c r="CV32" s="12">
        <f t="shared" si="3"/>
        <v>102.75</v>
      </c>
      <c r="CW32" s="12">
        <f t="shared" si="4"/>
        <v>0</v>
      </c>
      <c r="CX32" s="3">
        <f t="shared" si="5"/>
        <v>149.25</v>
      </c>
      <c r="DA32" s="2"/>
      <c r="DB32" s="2"/>
      <c r="DC32" s="2"/>
      <c r="DD32" s="2"/>
      <c r="DE32" s="2"/>
      <c r="DG32" s="2"/>
      <c r="DH32" s="5"/>
      <c r="DI32" s="5"/>
      <c r="DJ32" s="5"/>
      <c r="DM32" s="78">
        <v>18.244890595911581</v>
      </c>
      <c r="DN32" s="79" t="s">
        <v>29</v>
      </c>
      <c r="DO32" s="1">
        <f t="shared" si="11"/>
        <v>5624.5</v>
      </c>
      <c r="DP32" s="1">
        <f t="shared" si="12"/>
        <v>1837</v>
      </c>
      <c r="DQ32" s="1">
        <f t="shared" si="13"/>
        <v>58</v>
      </c>
      <c r="DR32" s="8"/>
      <c r="DS32" s="1" t="str">
        <f t="shared" si="18"/>
        <v>KCCP</v>
      </c>
      <c r="DT32" s="7">
        <f t="shared" si="19"/>
        <v>8.6686805480634371E-2</v>
      </c>
      <c r="DU32" s="7">
        <f t="shared" si="20"/>
        <v>9.2015628130635144E-2</v>
      </c>
      <c r="DV32" s="7">
        <f t="shared" si="14"/>
        <v>1.6601310931104562E-3</v>
      </c>
    </row>
    <row r="33" spans="1:126" x14ac:dyDescent="0.25">
      <c r="A33" s="86" t="s">
        <v>143</v>
      </c>
      <c r="B33" s="84">
        <v>0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84">
        <v>0</v>
      </c>
      <c r="I33" s="84">
        <v>0</v>
      </c>
      <c r="J33" s="84">
        <v>0</v>
      </c>
      <c r="K33" s="84">
        <v>0</v>
      </c>
      <c r="L33" s="84">
        <v>0</v>
      </c>
      <c r="M33" s="84">
        <v>0</v>
      </c>
      <c r="N33" s="84">
        <v>0</v>
      </c>
      <c r="O33" s="84">
        <v>0</v>
      </c>
      <c r="P33" s="84">
        <v>0</v>
      </c>
      <c r="Q33" s="84">
        <v>0</v>
      </c>
      <c r="R33" s="84">
        <v>0</v>
      </c>
      <c r="S33" s="84">
        <v>0</v>
      </c>
      <c r="T33" s="84">
        <v>0</v>
      </c>
      <c r="U33" s="84">
        <v>0</v>
      </c>
      <c r="V33" s="84">
        <v>0</v>
      </c>
      <c r="W33" s="84">
        <v>0</v>
      </c>
      <c r="X33" s="84">
        <v>0</v>
      </c>
      <c r="Y33" s="84">
        <v>0</v>
      </c>
      <c r="Z33" s="84">
        <v>0</v>
      </c>
      <c r="AA33" s="84">
        <v>0</v>
      </c>
      <c r="AB33" s="84">
        <v>0</v>
      </c>
      <c r="AC33" s="84">
        <v>0</v>
      </c>
      <c r="AD33" s="84">
        <v>0</v>
      </c>
      <c r="AE33" s="84">
        <v>0</v>
      </c>
      <c r="AF33" s="84">
        <v>0</v>
      </c>
      <c r="AG33" s="84">
        <v>0</v>
      </c>
      <c r="AH33" s="84">
        <v>0</v>
      </c>
      <c r="AI33" s="84">
        <v>0</v>
      </c>
      <c r="AJ33" s="84">
        <v>0</v>
      </c>
      <c r="AK33" s="84">
        <v>0</v>
      </c>
      <c r="AL33" s="84">
        <v>0</v>
      </c>
      <c r="AM33" s="84">
        <v>0</v>
      </c>
      <c r="AN33" s="84">
        <v>0</v>
      </c>
      <c r="AO33" s="84">
        <v>0</v>
      </c>
      <c r="AP33" s="84">
        <v>0</v>
      </c>
      <c r="AQ33" s="84">
        <v>0</v>
      </c>
      <c r="AR33" s="84">
        <v>0</v>
      </c>
      <c r="AS33" s="84">
        <v>0</v>
      </c>
      <c r="AT33" s="84">
        <v>16</v>
      </c>
      <c r="AU33" s="84">
        <v>16</v>
      </c>
      <c r="AV33" s="84">
        <v>16</v>
      </c>
      <c r="AW33" s="84">
        <v>16</v>
      </c>
      <c r="AX33" s="84">
        <v>16</v>
      </c>
      <c r="AY33" s="84">
        <v>16</v>
      </c>
      <c r="AZ33" s="84">
        <v>16</v>
      </c>
      <c r="BA33" s="84">
        <v>16</v>
      </c>
      <c r="BB33" s="84">
        <v>16</v>
      </c>
      <c r="BC33" s="84">
        <v>32</v>
      </c>
      <c r="BD33" s="84">
        <v>32</v>
      </c>
      <c r="BE33" s="84">
        <v>32</v>
      </c>
      <c r="BF33" s="84">
        <v>32</v>
      </c>
      <c r="BG33" s="84">
        <v>32</v>
      </c>
      <c r="BH33" s="84">
        <v>32</v>
      </c>
      <c r="BI33" s="84">
        <v>32</v>
      </c>
      <c r="BJ33" s="84">
        <v>32</v>
      </c>
      <c r="BK33" s="84">
        <v>32</v>
      </c>
      <c r="BL33" s="84">
        <v>48</v>
      </c>
      <c r="BM33" s="84">
        <v>48</v>
      </c>
      <c r="BN33" s="84">
        <v>48</v>
      </c>
      <c r="BO33" s="84">
        <v>48</v>
      </c>
      <c r="BP33" s="84">
        <v>48</v>
      </c>
      <c r="BQ33" s="84">
        <v>32</v>
      </c>
      <c r="BR33" s="84">
        <v>16</v>
      </c>
      <c r="BS33" s="84">
        <v>16</v>
      </c>
      <c r="BT33" s="84">
        <v>14</v>
      </c>
      <c r="BU33" s="84">
        <v>28</v>
      </c>
      <c r="BV33" s="84">
        <v>62</v>
      </c>
      <c r="BW33" s="84">
        <v>169</v>
      </c>
      <c r="BX33" s="84">
        <v>234</v>
      </c>
      <c r="BY33" s="84">
        <v>129</v>
      </c>
      <c r="BZ33" s="84">
        <v>89</v>
      </c>
      <c r="CA33" s="84">
        <v>98</v>
      </c>
      <c r="CB33" s="84">
        <v>82</v>
      </c>
      <c r="CC33" s="84">
        <v>47</v>
      </c>
      <c r="CD33" s="84">
        <v>44</v>
      </c>
      <c r="CE33" s="84">
        <v>44</v>
      </c>
      <c r="CF33" s="84">
        <v>28</v>
      </c>
      <c r="CG33" s="84">
        <v>14</v>
      </c>
      <c r="CH33" s="84">
        <v>14</v>
      </c>
      <c r="CI33" s="84">
        <v>14</v>
      </c>
      <c r="CJ33" s="84">
        <v>0</v>
      </c>
      <c r="CK33" s="84">
        <v>0</v>
      </c>
      <c r="CL33" s="84">
        <v>0</v>
      </c>
      <c r="CM33" s="84">
        <v>0</v>
      </c>
      <c r="CN33" s="84">
        <v>0</v>
      </c>
      <c r="CO33" s="84">
        <v>0</v>
      </c>
      <c r="CP33" s="84">
        <v>0</v>
      </c>
      <c r="CQ33" s="84">
        <v>0</v>
      </c>
      <c r="CR33" s="84">
        <v>0</v>
      </c>
      <c r="CS33" s="84">
        <v>0</v>
      </c>
      <c r="CT33" s="84">
        <v>471</v>
      </c>
      <c r="CU33" s="12">
        <f t="shared" si="2"/>
        <v>252.25</v>
      </c>
      <c r="CV33" s="12">
        <f t="shared" si="3"/>
        <v>209.25</v>
      </c>
      <c r="CW33" s="12">
        <f t="shared" si="4"/>
        <v>0</v>
      </c>
      <c r="CX33" s="3">
        <f t="shared" si="5"/>
        <v>461.5</v>
      </c>
      <c r="DA33" s="2" t="s">
        <v>31</v>
      </c>
      <c r="DB33" s="2">
        <v>26.01</v>
      </c>
      <c r="DC33" s="4">
        <f>CU22</f>
        <v>4440</v>
      </c>
      <c r="DD33" s="4">
        <f>CV22</f>
        <v>1636.5</v>
      </c>
      <c r="DE33" s="4">
        <f>CW22</f>
        <v>406.5</v>
      </c>
      <c r="DG33" s="2" t="s">
        <v>31</v>
      </c>
      <c r="DH33" s="5">
        <f t="shared" si="15"/>
        <v>0.42358207331976727</v>
      </c>
      <c r="DI33" s="5">
        <f t="shared" si="16"/>
        <v>0.50740410015998805</v>
      </c>
      <c r="DJ33" s="5">
        <f t="shared" si="17"/>
        <v>7.2021218354514471E-2</v>
      </c>
      <c r="DM33" s="78">
        <v>18.580679787146501</v>
      </c>
      <c r="DN33" s="79" t="s">
        <v>32</v>
      </c>
      <c r="DO33" s="1">
        <f t="shared" si="11"/>
        <v>11907.25</v>
      </c>
      <c r="DP33" s="1">
        <f t="shared" si="12"/>
        <v>4394</v>
      </c>
      <c r="DQ33" s="1">
        <f t="shared" si="13"/>
        <v>3181.75</v>
      </c>
      <c r="DR33" s="8"/>
      <c r="DS33" s="1" t="str">
        <f t="shared" si="18"/>
        <v>Sapugaskanda B</v>
      </c>
      <c r="DT33" s="7">
        <f t="shared" si="19"/>
        <v>0.42451905250848526</v>
      </c>
      <c r="DU33" s="7">
        <f t="shared" si="20"/>
        <v>0.50913051538746756</v>
      </c>
      <c r="DV33" s="7">
        <f t="shared" si="14"/>
        <v>0.21066727580910008</v>
      </c>
    </row>
    <row r="34" spans="1:126" x14ac:dyDescent="0.25">
      <c r="A34" s="86" t="s">
        <v>144</v>
      </c>
      <c r="B34" s="84">
        <v>0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4">
        <v>0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0</v>
      </c>
      <c r="AA34" s="84">
        <v>0</v>
      </c>
      <c r="AB34" s="84">
        <v>0</v>
      </c>
      <c r="AC34" s="84">
        <v>0</v>
      </c>
      <c r="AD34" s="84">
        <v>0</v>
      </c>
      <c r="AE34" s="84">
        <v>0</v>
      </c>
      <c r="AF34" s="84">
        <v>0</v>
      </c>
      <c r="AG34" s="84">
        <v>0</v>
      </c>
      <c r="AH34" s="84">
        <v>0</v>
      </c>
      <c r="AI34" s="84">
        <v>0</v>
      </c>
      <c r="AJ34" s="84">
        <v>0</v>
      </c>
      <c r="AK34" s="84">
        <v>0</v>
      </c>
      <c r="AL34" s="84">
        <v>0</v>
      </c>
      <c r="AM34" s="84">
        <v>0</v>
      </c>
      <c r="AN34" s="84">
        <v>0</v>
      </c>
      <c r="AO34" s="84">
        <v>0</v>
      </c>
      <c r="AP34" s="84">
        <v>0</v>
      </c>
      <c r="AQ34" s="84">
        <v>0</v>
      </c>
      <c r="AR34" s="84">
        <v>0</v>
      </c>
      <c r="AS34" s="84">
        <v>0</v>
      </c>
      <c r="AT34" s="84">
        <v>0</v>
      </c>
      <c r="AU34" s="84">
        <v>0</v>
      </c>
      <c r="AV34" s="84">
        <v>0</v>
      </c>
      <c r="AW34" s="84">
        <v>0</v>
      </c>
      <c r="AX34" s="84">
        <v>0</v>
      </c>
      <c r="AY34" s="84">
        <v>0</v>
      </c>
      <c r="AZ34" s="84">
        <v>0</v>
      </c>
      <c r="BA34" s="84">
        <v>0</v>
      </c>
      <c r="BB34" s="84">
        <v>0</v>
      </c>
      <c r="BC34" s="84">
        <v>0</v>
      </c>
      <c r="BD34" s="84">
        <v>0</v>
      </c>
      <c r="BE34" s="84">
        <v>0</v>
      </c>
      <c r="BF34" s="84">
        <v>0</v>
      </c>
      <c r="BG34" s="84">
        <v>0</v>
      </c>
      <c r="BH34" s="84">
        <v>0</v>
      </c>
      <c r="BI34" s="84">
        <v>0</v>
      </c>
      <c r="BJ34" s="84">
        <v>0</v>
      </c>
      <c r="BK34" s="84">
        <v>0</v>
      </c>
      <c r="BL34" s="84">
        <v>0</v>
      </c>
      <c r="BM34" s="84">
        <v>0</v>
      </c>
      <c r="BN34" s="84">
        <v>0</v>
      </c>
      <c r="BO34" s="84">
        <v>0</v>
      </c>
      <c r="BP34" s="84">
        <v>0</v>
      </c>
      <c r="BQ34" s="84">
        <v>0</v>
      </c>
      <c r="BR34" s="84">
        <v>0</v>
      </c>
      <c r="BS34" s="84">
        <v>0</v>
      </c>
      <c r="BT34" s="84">
        <v>14</v>
      </c>
      <c r="BU34" s="84">
        <v>28</v>
      </c>
      <c r="BV34" s="84">
        <v>77</v>
      </c>
      <c r="BW34" s="84">
        <v>181</v>
      </c>
      <c r="BX34" s="84">
        <v>224</v>
      </c>
      <c r="BY34" s="84">
        <v>112</v>
      </c>
      <c r="BZ34" s="84">
        <v>96</v>
      </c>
      <c r="CA34" s="84">
        <v>96</v>
      </c>
      <c r="CB34" s="84">
        <v>76</v>
      </c>
      <c r="CC34" s="84">
        <v>44</v>
      </c>
      <c r="CD34" s="84">
        <v>44</v>
      </c>
      <c r="CE34" s="84">
        <v>44</v>
      </c>
      <c r="CF34" s="84">
        <v>30</v>
      </c>
      <c r="CG34" s="84">
        <v>14</v>
      </c>
      <c r="CH34" s="84">
        <v>14</v>
      </c>
      <c r="CI34" s="84">
        <v>14</v>
      </c>
      <c r="CJ34" s="84">
        <v>0</v>
      </c>
      <c r="CK34" s="84">
        <v>0</v>
      </c>
      <c r="CL34" s="84">
        <v>0</v>
      </c>
      <c r="CM34" s="84">
        <v>0</v>
      </c>
      <c r="CN34" s="84">
        <v>0</v>
      </c>
      <c r="CO34" s="84">
        <v>0</v>
      </c>
      <c r="CP34" s="84">
        <v>0</v>
      </c>
      <c r="CQ34" s="84">
        <v>0</v>
      </c>
      <c r="CR34" s="84">
        <v>0</v>
      </c>
      <c r="CS34" s="84">
        <v>0</v>
      </c>
      <c r="CT34" s="84">
        <v>279</v>
      </c>
      <c r="CU34" s="12">
        <f t="shared" si="2"/>
        <v>75</v>
      </c>
      <c r="CV34" s="12">
        <f t="shared" si="3"/>
        <v>202</v>
      </c>
      <c r="CW34" s="12">
        <f t="shared" si="4"/>
        <v>0</v>
      </c>
      <c r="CX34" s="3">
        <f t="shared" si="5"/>
        <v>277</v>
      </c>
      <c r="DA34" s="2" t="s">
        <v>32</v>
      </c>
      <c r="DB34" s="2">
        <v>69.599999999999994</v>
      </c>
      <c r="DC34" s="4">
        <f>CU21</f>
        <v>11907.25</v>
      </c>
      <c r="DD34" s="4">
        <f>CV21</f>
        <v>4394</v>
      </c>
      <c r="DE34" s="4">
        <f>CW21</f>
        <v>3181.75</v>
      </c>
      <c r="DG34" s="2" t="s">
        <v>32</v>
      </c>
      <c r="DH34" s="5">
        <f t="shared" si="15"/>
        <v>0.42451905250848526</v>
      </c>
      <c r="DI34" s="5">
        <f t="shared" si="16"/>
        <v>0.50913051538746756</v>
      </c>
      <c r="DJ34" s="5">
        <f t="shared" si="17"/>
        <v>0.21066727580910008</v>
      </c>
      <c r="DM34" s="78">
        <v>18.91446437424942</v>
      </c>
      <c r="DN34" s="79" t="s">
        <v>31</v>
      </c>
      <c r="DO34" s="1">
        <f t="shared" si="11"/>
        <v>4440</v>
      </c>
      <c r="DP34" s="1">
        <f t="shared" si="12"/>
        <v>1636.5</v>
      </c>
      <c r="DQ34" s="1">
        <f t="shared" si="13"/>
        <v>406.5</v>
      </c>
      <c r="DR34" s="8"/>
      <c r="DS34" s="1" t="str">
        <f t="shared" si="18"/>
        <v>Uthura Janani</v>
      </c>
      <c r="DT34" s="7">
        <f t="shared" si="19"/>
        <v>0.42358207331976727</v>
      </c>
      <c r="DU34" s="7">
        <f t="shared" si="20"/>
        <v>0.50740410015998805</v>
      </c>
      <c r="DV34" s="7">
        <f t="shared" si="14"/>
        <v>7.2021218354514471E-2</v>
      </c>
    </row>
    <row r="35" spans="1:126" x14ac:dyDescent="0.25">
      <c r="A35" s="85" t="s">
        <v>145</v>
      </c>
      <c r="B35" s="84">
        <v>0</v>
      </c>
      <c r="C35" s="84">
        <v>0</v>
      </c>
      <c r="D35" s="84">
        <v>0</v>
      </c>
      <c r="E35" s="84">
        <v>0</v>
      </c>
      <c r="F35" s="84">
        <v>0</v>
      </c>
      <c r="G35" s="84">
        <v>0</v>
      </c>
      <c r="H35" s="84">
        <v>0</v>
      </c>
      <c r="I35" s="84">
        <v>0</v>
      </c>
      <c r="J35" s="84">
        <v>0</v>
      </c>
      <c r="K35" s="84">
        <v>0</v>
      </c>
      <c r="L35" s="84">
        <v>0</v>
      </c>
      <c r="M35" s="84">
        <v>0</v>
      </c>
      <c r="N35" s="84">
        <v>0</v>
      </c>
      <c r="O35" s="84">
        <v>0</v>
      </c>
      <c r="P35" s="84">
        <v>0</v>
      </c>
      <c r="Q35" s="84">
        <v>0</v>
      </c>
      <c r="R35" s="84">
        <v>0</v>
      </c>
      <c r="S35" s="84">
        <v>0</v>
      </c>
      <c r="T35" s="84">
        <v>0</v>
      </c>
      <c r="U35" s="84">
        <v>0</v>
      </c>
      <c r="V35" s="84">
        <v>0</v>
      </c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4">
        <v>0</v>
      </c>
      <c r="AC35" s="84">
        <v>0</v>
      </c>
      <c r="AD35" s="84">
        <v>0</v>
      </c>
      <c r="AE35" s="84">
        <v>0</v>
      </c>
      <c r="AF35" s="84">
        <v>0</v>
      </c>
      <c r="AG35" s="84">
        <v>0</v>
      </c>
      <c r="AH35" s="84">
        <v>0</v>
      </c>
      <c r="AI35" s="84">
        <v>0</v>
      </c>
      <c r="AJ35" s="84">
        <v>0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  <c r="AW35" s="84">
        <v>0</v>
      </c>
      <c r="AX35" s="84">
        <v>0</v>
      </c>
      <c r="AY35" s="84">
        <v>0</v>
      </c>
      <c r="AZ35" s="84">
        <v>0</v>
      </c>
      <c r="BA35" s="84">
        <v>0</v>
      </c>
      <c r="BB35" s="84">
        <v>0</v>
      </c>
      <c r="BC35" s="84">
        <v>0</v>
      </c>
      <c r="BD35" s="84">
        <v>0</v>
      </c>
      <c r="BE35" s="84">
        <v>0</v>
      </c>
      <c r="BF35" s="84">
        <v>0</v>
      </c>
      <c r="BG35" s="84">
        <v>0</v>
      </c>
      <c r="BH35" s="84">
        <v>0</v>
      </c>
      <c r="BI35" s="84">
        <v>0</v>
      </c>
      <c r="BJ35" s="84">
        <v>0</v>
      </c>
      <c r="BK35" s="84">
        <v>0</v>
      </c>
      <c r="BL35" s="84">
        <v>0</v>
      </c>
      <c r="BM35" s="84">
        <v>0</v>
      </c>
      <c r="BN35" s="84">
        <v>0</v>
      </c>
      <c r="BO35" s="84">
        <v>0</v>
      </c>
      <c r="BP35" s="84">
        <v>0</v>
      </c>
      <c r="BQ35" s="84">
        <v>0</v>
      </c>
      <c r="BR35" s="84">
        <v>0</v>
      </c>
      <c r="BS35" s="84">
        <v>0</v>
      </c>
      <c r="BT35" s="84">
        <v>0</v>
      </c>
      <c r="BU35" s="84">
        <v>0</v>
      </c>
      <c r="BV35" s="84">
        <v>0</v>
      </c>
      <c r="BW35" s="84">
        <v>0</v>
      </c>
      <c r="BX35" s="84">
        <v>0</v>
      </c>
      <c r="BY35" s="84">
        <v>0</v>
      </c>
      <c r="BZ35" s="84">
        <v>0</v>
      </c>
      <c r="CA35" s="84">
        <v>0</v>
      </c>
      <c r="CB35" s="84">
        <v>0</v>
      </c>
      <c r="CC35" s="84">
        <v>0</v>
      </c>
      <c r="CD35" s="84">
        <v>0</v>
      </c>
      <c r="CE35" s="84">
        <v>0</v>
      </c>
      <c r="CF35" s="84">
        <v>0</v>
      </c>
      <c r="CG35" s="84">
        <v>0</v>
      </c>
      <c r="CH35" s="84">
        <v>0</v>
      </c>
      <c r="CI35" s="84">
        <v>0</v>
      </c>
      <c r="CJ35" s="84">
        <v>0</v>
      </c>
      <c r="CK35" s="84">
        <v>0</v>
      </c>
      <c r="CL35" s="84">
        <v>0</v>
      </c>
      <c r="CM35" s="84">
        <v>0</v>
      </c>
      <c r="CN35" s="84">
        <v>0</v>
      </c>
      <c r="CO35" s="84">
        <v>0</v>
      </c>
      <c r="CP35" s="84">
        <v>0</v>
      </c>
      <c r="CQ35" s="84">
        <v>0</v>
      </c>
      <c r="CR35" s="84">
        <v>0</v>
      </c>
      <c r="CS35" s="84">
        <v>0</v>
      </c>
      <c r="CT35" s="84">
        <v>0</v>
      </c>
      <c r="CU35" s="12">
        <f t="shared" si="2"/>
        <v>0</v>
      </c>
      <c r="CV35" s="12">
        <f t="shared" si="3"/>
        <v>0</v>
      </c>
      <c r="CW35" s="12">
        <f t="shared" si="4"/>
        <v>0</v>
      </c>
      <c r="CX35" s="3">
        <f t="shared" si="5"/>
        <v>0</v>
      </c>
      <c r="DA35" s="2" t="s">
        <v>34</v>
      </c>
      <c r="DB35" s="2">
        <v>69.599999999999994</v>
      </c>
      <c r="DC35" s="4">
        <f>CU20</f>
        <v>5616.75</v>
      </c>
      <c r="DD35" s="4">
        <f>CV20</f>
        <v>2322.25</v>
      </c>
      <c r="DE35" s="4">
        <f>CW20</f>
        <v>1991</v>
      </c>
      <c r="DG35" s="2" t="s">
        <v>34</v>
      </c>
      <c r="DH35" s="5">
        <f t="shared" si="15"/>
        <v>0.20024920852228972</v>
      </c>
      <c r="DI35" s="5">
        <f t="shared" si="16"/>
        <v>0.26907791064145348</v>
      </c>
      <c r="DJ35" s="5">
        <f t="shared" si="17"/>
        <v>0.13182636792202979</v>
      </c>
      <c r="DM35" s="78">
        <v>19.735839400975401</v>
      </c>
      <c r="DN35" s="79" t="s">
        <v>35</v>
      </c>
      <c r="DO35" s="1">
        <f t="shared" si="11"/>
        <v>29179.25</v>
      </c>
      <c r="DP35" s="1">
        <f t="shared" si="12"/>
        <v>12661.75</v>
      </c>
      <c r="DQ35" s="1">
        <f t="shared" si="13"/>
        <v>1230</v>
      </c>
      <c r="DR35" s="8"/>
      <c r="DS35" s="1" t="str">
        <f t="shared" si="18"/>
        <v>Westcoast</v>
      </c>
      <c r="DT35" s="7">
        <f t="shared" si="19"/>
        <v>0.26816698832827868</v>
      </c>
      <c r="DU35" s="7">
        <f t="shared" si="20"/>
        <v>0.3781884707287933</v>
      </c>
      <c r="DV35" s="7">
        <f t="shared" si="14"/>
        <v>2.0993343573988736E-2</v>
      </c>
    </row>
    <row r="36" spans="1:126" x14ac:dyDescent="0.25">
      <c r="A36" s="85" t="s">
        <v>146</v>
      </c>
      <c r="B36" s="84">
        <v>0</v>
      </c>
      <c r="C36" s="84">
        <v>0</v>
      </c>
      <c r="D36" s="84">
        <v>0</v>
      </c>
      <c r="E36" s="84">
        <v>0</v>
      </c>
      <c r="F36" s="84">
        <v>0</v>
      </c>
      <c r="G36" s="84">
        <v>0</v>
      </c>
      <c r="H36" s="84">
        <v>0</v>
      </c>
      <c r="I36" s="84">
        <v>0</v>
      </c>
      <c r="J36" s="84">
        <v>0</v>
      </c>
      <c r="K36" s="84">
        <v>0</v>
      </c>
      <c r="L36" s="84">
        <v>0</v>
      </c>
      <c r="M36" s="84">
        <v>0</v>
      </c>
      <c r="N36" s="84">
        <v>0</v>
      </c>
      <c r="O36" s="84">
        <v>0</v>
      </c>
      <c r="P36" s="84">
        <v>0</v>
      </c>
      <c r="Q36" s="84">
        <v>0</v>
      </c>
      <c r="R36" s="84">
        <v>0</v>
      </c>
      <c r="S36" s="84">
        <v>0</v>
      </c>
      <c r="T36" s="84">
        <v>0</v>
      </c>
      <c r="U36" s="84">
        <v>0</v>
      </c>
      <c r="V36" s="84">
        <v>0</v>
      </c>
      <c r="W36" s="84">
        <v>0</v>
      </c>
      <c r="X36" s="84">
        <v>0</v>
      </c>
      <c r="Y36" s="84">
        <v>0</v>
      </c>
      <c r="Z36" s="84">
        <v>0</v>
      </c>
      <c r="AA36" s="84">
        <v>0</v>
      </c>
      <c r="AB36" s="84">
        <v>0</v>
      </c>
      <c r="AC36" s="84">
        <v>0</v>
      </c>
      <c r="AD36" s="84">
        <v>0</v>
      </c>
      <c r="AE36" s="84">
        <v>0</v>
      </c>
      <c r="AF36" s="84">
        <v>0</v>
      </c>
      <c r="AG36" s="84">
        <v>0</v>
      </c>
      <c r="AH36" s="84">
        <v>0</v>
      </c>
      <c r="AI36" s="84">
        <v>0</v>
      </c>
      <c r="AJ36" s="84">
        <v>0</v>
      </c>
      <c r="AK36" s="84">
        <v>0</v>
      </c>
      <c r="AL36" s="84">
        <v>0</v>
      </c>
      <c r="AM36" s="84">
        <v>0</v>
      </c>
      <c r="AN36" s="84">
        <v>0</v>
      </c>
      <c r="AO36" s="84">
        <v>0</v>
      </c>
      <c r="AP36" s="84">
        <v>0</v>
      </c>
      <c r="AQ36" s="84">
        <v>0</v>
      </c>
      <c r="AR36" s="84">
        <v>0</v>
      </c>
      <c r="AS36" s="84">
        <v>0</v>
      </c>
      <c r="AT36" s="84">
        <v>0</v>
      </c>
      <c r="AU36" s="84">
        <v>0</v>
      </c>
      <c r="AV36" s="84">
        <v>0</v>
      </c>
      <c r="AW36" s="84">
        <v>0</v>
      </c>
      <c r="AX36" s="84">
        <v>0</v>
      </c>
      <c r="AY36" s="84">
        <v>0</v>
      </c>
      <c r="AZ36" s="84">
        <v>0</v>
      </c>
      <c r="BA36" s="84">
        <v>0</v>
      </c>
      <c r="BB36" s="84">
        <v>0</v>
      </c>
      <c r="BC36" s="84">
        <v>0</v>
      </c>
      <c r="BD36" s="84">
        <v>0</v>
      </c>
      <c r="BE36" s="84">
        <v>0</v>
      </c>
      <c r="BF36" s="84">
        <v>0</v>
      </c>
      <c r="BG36" s="84">
        <v>0</v>
      </c>
      <c r="BH36" s="84">
        <v>0</v>
      </c>
      <c r="BI36" s="84">
        <v>0</v>
      </c>
      <c r="BJ36" s="84">
        <v>0</v>
      </c>
      <c r="BK36" s="84">
        <v>0</v>
      </c>
      <c r="BL36" s="84">
        <v>0</v>
      </c>
      <c r="BM36" s="84">
        <v>0</v>
      </c>
      <c r="BN36" s="84">
        <v>0</v>
      </c>
      <c r="BO36" s="84">
        <v>0</v>
      </c>
      <c r="BP36" s="84">
        <v>0</v>
      </c>
      <c r="BQ36" s="84">
        <v>0</v>
      </c>
      <c r="BR36" s="84">
        <v>0</v>
      </c>
      <c r="BS36" s="84">
        <v>0</v>
      </c>
      <c r="BT36" s="84">
        <v>0</v>
      </c>
      <c r="BU36" s="84">
        <v>25</v>
      </c>
      <c r="BV36" s="84">
        <v>48</v>
      </c>
      <c r="BW36" s="84">
        <v>99</v>
      </c>
      <c r="BX36" s="84">
        <v>74</v>
      </c>
      <c r="BY36" s="84">
        <v>75</v>
      </c>
      <c r="BZ36" s="84">
        <v>74</v>
      </c>
      <c r="CA36" s="84">
        <v>75</v>
      </c>
      <c r="CB36" s="84">
        <v>49</v>
      </c>
      <c r="CC36" s="84">
        <v>25</v>
      </c>
      <c r="CD36" s="84">
        <v>25</v>
      </c>
      <c r="CE36" s="84">
        <v>25</v>
      </c>
      <c r="CF36" s="84">
        <v>24</v>
      </c>
      <c r="CG36" s="84">
        <v>0</v>
      </c>
      <c r="CH36" s="84">
        <v>0</v>
      </c>
      <c r="CI36" s="84">
        <v>0</v>
      </c>
      <c r="CJ36" s="84">
        <v>0</v>
      </c>
      <c r="CK36" s="84">
        <v>0</v>
      </c>
      <c r="CL36" s="84">
        <v>0</v>
      </c>
      <c r="CM36" s="84">
        <v>0</v>
      </c>
      <c r="CN36" s="84">
        <v>0</v>
      </c>
      <c r="CO36" s="84">
        <v>0</v>
      </c>
      <c r="CP36" s="84">
        <v>0</v>
      </c>
      <c r="CQ36" s="84">
        <v>0</v>
      </c>
      <c r="CR36" s="84">
        <v>0</v>
      </c>
      <c r="CS36" s="84">
        <v>0</v>
      </c>
      <c r="CT36" s="84">
        <v>152</v>
      </c>
      <c r="CU36" s="12">
        <f t="shared" si="2"/>
        <v>43</v>
      </c>
      <c r="CV36" s="12">
        <f t="shared" si="3"/>
        <v>111.5</v>
      </c>
      <c r="CW36" s="12">
        <f t="shared" si="4"/>
        <v>0</v>
      </c>
      <c r="CX36" s="3">
        <f t="shared" si="5"/>
        <v>154.5</v>
      </c>
      <c r="DA36" s="2" t="s">
        <v>30</v>
      </c>
      <c r="DB36" s="2">
        <v>60</v>
      </c>
      <c r="DC36" s="4">
        <f>CU23</f>
        <v>14733.5</v>
      </c>
      <c r="DD36" s="4">
        <f t="shared" ref="DD36:DE37" si="23">CV23</f>
        <v>5640</v>
      </c>
      <c r="DE36" s="4">
        <f t="shared" si="23"/>
        <v>2249.25</v>
      </c>
      <c r="DG36" s="2" t="s">
        <v>30</v>
      </c>
      <c r="DH36" s="5">
        <f t="shared" si="15"/>
        <v>0.60932588916459884</v>
      </c>
      <c r="DI36" s="5">
        <f t="shared" si="16"/>
        <v>0.75806451612903225</v>
      </c>
      <c r="DJ36" s="5">
        <f t="shared" si="17"/>
        <v>0.17275345622119814</v>
      </c>
      <c r="DM36" s="78">
        <v>20.978357264433551</v>
      </c>
      <c r="DN36" s="79" t="s">
        <v>34</v>
      </c>
      <c r="DO36" s="1">
        <f t="shared" si="11"/>
        <v>5616.75</v>
      </c>
      <c r="DP36" s="1">
        <f t="shared" si="12"/>
        <v>2322.25</v>
      </c>
      <c r="DQ36" s="1">
        <f t="shared" si="13"/>
        <v>1991</v>
      </c>
      <c r="DR36" s="8"/>
      <c r="DS36" s="1" t="str">
        <f t="shared" si="18"/>
        <v>Sapugaskanda A</v>
      </c>
      <c r="DT36" s="7">
        <f t="shared" si="19"/>
        <v>0.20024920852228972</v>
      </c>
      <c r="DU36" s="7">
        <f t="shared" si="20"/>
        <v>0.26907791064145348</v>
      </c>
      <c r="DV36" s="7">
        <f t="shared" si="14"/>
        <v>0.13182636792202979</v>
      </c>
    </row>
    <row r="37" spans="1:126" x14ac:dyDescent="0.25">
      <c r="A37" s="85" t="s">
        <v>147</v>
      </c>
      <c r="B37" s="84">
        <v>0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84">
        <v>0</v>
      </c>
      <c r="I37" s="84">
        <v>0</v>
      </c>
      <c r="J37" s="84">
        <v>0</v>
      </c>
      <c r="K37" s="84">
        <v>0</v>
      </c>
      <c r="L37" s="84">
        <v>0</v>
      </c>
      <c r="M37" s="84">
        <v>0</v>
      </c>
      <c r="N37" s="84">
        <v>0</v>
      </c>
      <c r="O37" s="84">
        <v>0</v>
      </c>
      <c r="P37" s="84">
        <v>0</v>
      </c>
      <c r="Q37" s="84">
        <v>0</v>
      </c>
      <c r="R37" s="84">
        <v>0</v>
      </c>
      <c r="S37" s="84">
        <v>0</v>
      </c>
      <c r="T37" s="84">
        <v>0</v>
      </c>
      <c r="U37" s="84">
        <v>0</v>
      </c>
      <c r="V37" s="84">
        <v>0</v>
      </c>
      <c r="W37" s="84">
        <v>0</v>
      </c>
      <c r="X37" s="84">
        <v>0</v>
      </c>
      <c r="Y37" s="84">
        <v>0</v>
      </c>
      <c r="Z37" s="84">
        <v>0</v>
      </c>
      <c r="AA37" s="84">
        <v>0</v>
      </c>
      <c r="AB37" s="84">
        <v>0</v>
      </c>
      <c r="AC37" s="84">
        <v>0</v>
      </c>
      <c r="AD37" s="84">
        <v>0</v>
      </c>
      <c r="AE37" s="84">
        <v>0</v>
      </c>
      <c r="AF37" s="84">
        <v>0</v>
      </c>
      <c r="AG37" s="84">
        <v>0</v>
      </c>
      <c r="AH37" s="84">
        <v>0</v>
      </c>
      <c r="AI37" s="84">
        <v>0</v>
      </c>
      <c r="AJ37" s="84">
        <v>0</v>
      </c>
      <c r="AK37" s="84">
        <v>0</v>
      </c>
      <c r="AL37" s="84">
        <v>0</v>
      </c>
      <c r="AM37" s="84">
        <v>0</v>
      </c>
      <c r="AN37" s="84">
        <v>0</v>
      </c>
      <c r="AO37" s="84">
        <v>0</v>
      </c>
      <c r="AP37" s="84">
        <v>0</v>
      </c>
      <c r="AQ37" s="84">
        <v>0</v>
      </c>
      <c r="AR37" s="84">
        <v>0</v>
      </c>
      <c r="AS37" s="84">
        <v>0</v>
      </c>
      <c r="AT37" s="84">
        <v>0</v>
      </c>
      <c r="AU37" s="84">
        <v>0</v>
      </c>
      <c r="AV37" s="84">
        <v>0</v>
      </c>
      <c r="AW37" s="84">
        <v>0</v>
      </c>
      <c r="AX37" s="84">
        <v>0</v>
      </c>
      <c r="AY37" s="84">
        <v>0</v>
      </c>
      <c r="AZ37" s="84">
        <v>0</v>
      </c>
      <c r="BA37" s="84">
        <v>0</v>
      </c>
      <c r="BB37" s="84">
        <v>0</v>
      </c>
      <c r="BC37" s="84">
        <v>0</v>
      </c>
      <c r="BD37" s="84">
        <v>0</v>
      </c>
      <c r="BE37" s="84">
        <v>0</v>
      </c>
      <c r="BF37" s="84">
        <v>0</v>
      </c>
      <c r="BG37" s="84">
        <v>0</v>
      </c>
      <c r="BH37" s="84">
        <v>0</v>
      </c>
      <c r="BI37" s="84">
        <v>0</v>
      </c>
      <c r="BJ37" s="84">
        <v>0</v>
      </c>
      <c r="BK37" s="84">
        <v>0</v>
      </c>
      <c r="BL37" s="84">
        <v>0</v>
      </c>
      <c r="BM37" s="84">
        <v>0</v>
      </c>
      <c r="BN37" s="84">
        <v>0</v>
      </c>
      <c r="BO37" s="84">
        <v>0</v>
      </c>
      <c r="BP37" s="84">
        <v>0</v>
      </c>
      <c r="BQ37" s="84">
        <v>0</v>
      </c>
      <c r="BR37" s="84">
        <v>0</v>
      </c>
      <c r="BS37" s="84">
        <v>0</v>
      </c>
      <c r="BT37" s="84">
        <v>0</v>
      </c>
      <c r="BU37" s="84">
        <v>0</v>
      </c>
      <c r="BV37" s="84">
        <v>0</v>
      </c>
      <c r="BW37" s="84">
        <v>0</v>
      </c>
      <c r="BX37" s="84">
        <v>0</v>
      </c>
      <c r="BY37" s="84">
        <v>0</v>
      </c>
      <c r="BZ37" s="84">
        <v>0</v>
      </c>
      <c r="CA37" s="84">
        <v>0</v>
      </c>
      <c r="CB37" s="84">
        <v>0</v>
      </c>
      <c r="CC37" s="84">
        <v>0</v>
      </c>
      <c r="CD37" s="84">
        <v>0</v>
      </c>
      <c r="CE37" s="84">
        <v>0</v>
      </c>
      <c r="CF37" s="84">
        <v>0</v>
      </c>
      <c r="CG37" s="84">
        <v>0</v>
      </c>
      <c r="CH37" s="84">
        <v>0</v>
      </c>
      <c r="CI37" s="84">
        <v>0</v>
      </c>
      <c r="CJ37" s="84">
        <v>0</v>
      </c>
      <c r="CK37" s="84">
        <v>0</v>
      </c>
      <c r="CL37" s="84">
        <v>0</v>
      </c>
      <c r="CM37" s="84">
        <v>0</v>
      </c>
      <c r="CN37" s="84">
        <v>0</v>
      </c>
      <c r="CO37" s="84">
        <v>0</v>
      </c>
      <c r="CP37" s="84">
        <v>0</v>
      </c>
      <c r="CQ37" s="84">
        <v>0</v>
      </c>
      <c r="CR37" s="84">
        <v>0</v>
      </c>
      <c r="CS37" s="84">
        <v>0</v>
      </c>
      <c r="CT37" s="84">
        <v>0</v>
      </c>
      <c r="CU37" s="12">
        <f t="shared" si="2"/>
        <v>0</v>
      </c>
      <c r="CV37" s="12">
        <f t="shared" si="3"/>
        <v>0</v>
      </c>
      <c r="CW37" s="12">
        <f t="shared" si="4"/>
        <v>0</v>
      </c>
      <c r="CX37" s="3">
        <f t="shared" si="5"/>
        <v>0</v>
      </c>
      <c r="DA37" s="2" t="s">
        <v>29</v>
      </c>
      <c r="DB37" s="2">
        <v>161</v>
      </c>
      <c r="DC37" s="4">
        <f>CU24</f>
        <v>5624.5</v>
      </c>
      <c r="DD37" s="4">
        <f t="shared" si="23"/>
        <v>1837</v>
      </c>
      <c r="DE37" s="4">
        <f t="shared" si="23"/>
        <v>58</v>
      </c>
      <c r="DG37" s="2" t="s">
        <v>29</v>
      </c>
      <c r="DH37" s="5">
        <f t="shared" si="15"/>
        <v>8.6686805480634371E-2</v>
      </c>
      <c r="DI37" s="5">
        <f t="shared" si="16"/>
        <v>9.2015628130635144E-2</v>
      </c>
      <c r="DJ37" s="5">
        <f t="shared" si="17"/>
        <v>1.6601310931104562E-3</v>
      </c>
      <c r="DM37" s="78">
        <v>24.91924293097075</v>
      </c>
      <c r="DN37" s="79" t="s">
        <v>33</v>
      </c>
      <c r="DO37" s="1">
        <f t="shared" si="11"/>
        <v>4432.25</v>
      </c>
      <c r="DP37" s="1">
        <f t="shared" si="12"/>
        <v>1829.5</v>
      </c>
      <c r="DQ37" s="1">
        <f t="shared" si="13"/>
        <v>0</v>
      </c>
      <c r="DR37" s="8"/>
      <c r="DS37" s="1" t="str">
        <f t="shared" si="18"/>
        <v>AES - Kelanitissa</v>
      </c>
      <c r="DT37" s="7">
        <f t="shared" si="19"/>
        <v>6.7473245139977781E-2</v>
      </c>
      <c r="DU37" s="7">
        <f t="shared" si="20"/>
        <v>9.0515535325549179E-2</v>
      </c>
      <c r="DV37" s="7">
        <f t="shared" si="14"/>
        <v>0</v>
      </c>
    </row>
    <row r="38" spans="1:126" x14ac:dyDescent="0.25">
      <c r="A38" s="85" t="s">
        <v>148</v>
      </c>
      <c r="B38" s="84">
        <v>0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84">
        <v>0</v>
      </c>
      <c r="I38" s="84">
        <v>0</v>
      </c>
      <c r="J38" s="84">
        <v>0</v>
      </c>
      <c r="K38" s="84">
        <v>0</v>
      </c>
      <c r="L38" s="84">
        <v>0</v>
      </c>
      <c r="M38" s="84">
        <v>0</v>
      </c>
      <c r="N38" s="84">
        <v>0</v>
      </c>
      <c r="O38" s="84">
        <v>0</v>
      </c>
      <c r="P38" s="84">
        <v>0</v>
      </c>
      <c r="Q38" s="84">
        <v>0</v>
      </c>
      <c r="R38" s="84">
        <v>0</v>
      </c>
      <c r="S38" s="84">
        <v>0</v>
      </c>
      <c r="T38" s="84">
        <v>0</v>
      </c>
      <c r="U38" s="84">
        <v>0</v>
      </c>
      <c r="V38" s="84">
        <v>0</v>
      </c>
      <c r="W38" s="84">
        <v>0</v>
      </c>
      <c r="X38" s="84">
        <v>0</v>
      </c>
      <c r="Y38" s="84">
        <v>0</v>
      </c>
      <c r="Z38" s="84">
        <v>0</v>
      </c>
      <c r="AA38" s="84">
        <v>0</v>
      </c>
      <c r="AB38" s="84">
        <v>0</v>
      </c>
      <c r="AC38" s="84">
        <v>0</v>
      </c>
      <c r="AD38" s="84">
        <v>0</v>
      </c>
      <c r="AE38" s="84">
        <v>0</v>
      </c>
      <c r="AF38" s="84">
        <v>0</v>
      </c>
      <c r="AG38" s="84">
        <v>0</v>
      </c>
      <c r="AH38" s="84">
        <v>0</v>
      </c>
      <c r="AI38" s="84">
        <v>0</v>
      </c>
      <c r="AJ38" s="84">
        <v>0</v>
      </c>
      <c r="AK38" s="84">
        <v>0</v>
      </c>
      <c r="AL38" s="84">
        <v>0</v>
      </c>
      <c r="AM38" s="84">
        <v>0</v>
      </c>
      <c r="AN38" s="84">
        <v>0</v>
      </c>
      <c r="AO38" s="84">
        <v>0</v>
      </c>
      <c r="AP38" s="84">
        <v>0</v>
      </c>
      <c r="AQ38" s="84">
        <v>0</v>
      </c>
      <c r="AR38" s="84">
        <v>0</v>
      </c>
      <c r="AS38" s="84">
        <v>0</v>
      </c>
      <c r="AT38" s="84">
        <v>0</v>
      </c>
      <c r="AU38" s="84">
        <v>0</v>
      </c>
      <c r="AV38" s="84">
        <v>0</v>
      </c>
      <c r="AW38" s="84">
        <v>0</v>
      </c>
      <c r="AX38" s="84">
        <v>0</v>
      </c>
      <c r="AY38" s="84">
        <v>0</v>
      </c>
      <c r="AZ38" s="84">
        <v>0</v>
      </c>
      <c r="BA38" s="84">
        <v>0</v>
      </c>
      <c r="BB38" s="84">
        <v>0</v>
      </c>
      <c r="BC38" s="84">
        <v>0</v>
      </c>
      <c r="BD38" s="84">
        <v>0</v>
      </c>
      <c r="BE38" s="84">
        <v>0</v>
      </c>
      <c r="BF38" s="84">
        <v>0</v>
      </c>
      <c r="BG38" s="84">
        <v>0</v>
      </c>
      <c r="BH38" s="84">
        <v>0</v>
      </c>
      <c r="BI38" s="84">
        <v>0</v>
      </c>
      <c r="BJ38" s="84">
        <v>0</v>
      </c>
      <c r="BK38" s="84">
        <v>0</v>
      </c>
      <c r="BL38" s="84">
        <v>0</v>
      </c>
      <c r="BM38" s="84">
        <v>0</v>
      </c>
      <c r="BN38" s="84">
        <v>0</v>
      </c>
      <c r="BO38" s="84">
        <v>0</v>
      </c>
      <c r="BP38" s="84">
        <v>0</v>
      </c>
      <c r="BQ38" s="84">
        <v>0</v>
      </c>
      <c r="BR38" s="84">
        <v>0</v>
      </c>
      <c r="BS38" s="84">
        <v>0</v>
      </c>
      <c r="BT38" s="84">
        <v>0</v>
      </c>
      <c r="BU38" s="84">
        <v>0</v>
      </c>
      <c r="BV38" s="84">
        <v>0</v>
      </c>
      <c r="BW38" s="84">
        <v>0</v>
      </c>
      <c r="BX38" s="84">
        <v>0</v>
      </c>
      <c r="BY38" s="84">
        <v>0</v>
      </c>
      <c r="BZ38" s="84">
        <v>0</v>
      </c>
      <c r="CA38" s="84">
        <v>0</v>
      </c>
      <c r="CB38" s="84">
        <v>0</v>
      </c>
      <c r="CC38" s="84">
        <v>0</v>
      </c>
      <c r="CD38" s="84">
        <v>0</v>
      </c>
      <c r="CE38" s="84">
        <v>0</v>
      </c>
      <c r="CF38" s="84">
        <v>0</v>
      </c>
      <c r="CG38" s="84">
        <v>0</v>
      </c>
      <c r="CH38" s="84">
        <v>0</v>
      </c>
      <c r="CI38" s="84">
        <v>0</v>
      </c>
      <c r="CJ38" s="84">
        <v>0</v>
      </c>
      <c r="CK38" s="84">
        <v>0</v>
      </c>
      <c r="CL38" s="84">
        <v>0</v>
      </c>
      <c r="CM38" s="84">
        <v>0</v>
      </c>
      <c r="CN38" s="84">
        <v>0</v>
      </c>
      <c r="CO38" s="84">
        <v>0</v>
      </c>
      <c r="CP38" s="84">
        <v>0</v>
      </c>
      <c r="CQ38" s="84">
        <v>0</v>
      </c>
      <c r="CR38" s="84">
        <v>0</v>
      </c>
      <c r="CS38" s="84">
        <v>0</v>
      </c>
      <c r="CT38" s="84">
        <v>0</v>
      </c>
      <c r="CU38" s="12">
        <f t="shared" si="2"/>
        <v>0</v>
      </c>
      <c r="CV38" s="12">
        <f t="shared" si="3"/>
        <v>0</v>
      </c>
      <c r="CW38" s="12">
        <f t="shared" si="4"/>
        <v>0</v>
      </c>
      <c r="CX38" s="3">
        <f t="shared" si="5"/>
        <v>0</v>
      </c>
      <c r="DA38" s="2" t="s">
        <v>36</v>
      </c>
      <c r="DB38" s="2">
        <v>113</v>
      </c>
      <c r="DC38" s="4">
        <f>CU30</f>
        <v>757</v>
      </c>
      <c r="DD38" s="4">
        <f t="shared" ref="DD38:DE40" si="24">CV30</f>
        <v>905.75</v>
      </c>
      <c r="DE38" s="4">
        <f t="shared" si="24"/>
        <v>0</v>
      </c>
      <c r="DG38" s="2" t="s">
        <v>36</v>
      </c>
      <c r="DH38" s="5">
        <f t="shared" si="15"/>
        <v>1.6623114253716594E-2</v>
      </c>
      <c r="DI38" s="5">
        <f t="shared" si="16"/>
        <v>6.4641021981159008E-2</v>
      </c>
      <c r="DJ38" s="5">
        <f t="shared" si="17"/>
        <v>0</v>
      </c>
      <c r="DM38" s="78">
        <v>25.720892539356608</v>
      </c>
      <c r="DN38" s="79" t="s">
        <v>107</v>
      </c>
      <c r="DO38" s="1">
        <f t="shared" si="11"/>
        <v>43</v>
      </c>
      <c r="DP38" s="1">
        <f t="shared" si="12"/>
        <v>111.5</v>
      </c>
      <c r="DQ38" s="1">
        <f t="shared" si="13"/>
        <v>0</v>
      </c>
      <c r="DR38" s="8"/>
      <c r="DS38" s="1" t="str">
        <f t="shared" si="18"/>
        <v>Vpower-Valach.</v>
      </c>
      <c r="DT38" s="7">
        <f t="shared" si="19"/>
        <v>4.4458229942100913E-3</v>
      </c>
      <c r="DU38" s="7">
        <f t="shared" si="20"/>
        <v>3.746639784946236E-2</v>
      </c>
      <c r="DV38" s="7">
        <f t="shared" si="14"/>
        <v>0</v>
      </c>
    </row>
    <row r="39" spans="1:126" x14ac:dyDescent="0.25">
      <c r="A39" s="83" t="s">
        <v>149</v>
      </c>
      <c r="B39" s="84">
        <v>0</v>
      </c>
      <c r="C39" s="84">
        <v>0</v>
      </c>
      <c r="D39" s="84">
        <v>0</v>
      </c>
      <c r="E39" s="84">
        <v>0</v>
      </c>
      <c r="F39" s="84">
        <v>0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0</v>
      </c>
      <c r="N39" s="84">
        <v>0</v>
      </c>
      <c r="O39" s="84">
        <v>0</v>
      </c>
      <c r="P39" s="84">
        <v>0</v>
      </c>
      <c r="Q39" s="84">
        <v>0</v>
      </c>
      <c r="R39" s="84">
        <v>0</v>
      </c>
      <c r="S39" s="84">
        <v>0</v>
      </c>
      <c r="T39" s="84">
        <v>0</v>
      </c>
      <c r="U39" s="84">
        <v>0</v>
      </c>
      <c r="V39" s="84">
        <v>0</v>
      </c>
      <c r="W39" s="84">
        <v>0</v>
      </c>
      <c r="X39" s="84">
        <v>0</v>
      </c>
      <c r="Y39" s="84">
        <v>0</v>
      </c>
      <c r="Z39" s="84">
        <v>16</v>
      </c>
      <c r="AA39" s="84">
        <v>46</v>
      </c>
      <c r="AB39" s="84">
        <v>90</v>
      </c>
      <c r="AC39" s="84">
        <v>139</v>
      </c>
      <c r="AD39" s="84">
        <v>194</v>
      </c>
      <c r="AE39" s="84">
        <v>240</v>
      </c>
      <c r="AF39" s="84">
        <v>298</v>
      </c>
      <c r="AG39" s="84">
        <v>316</v>
      </c>
      <c r="AH39" s="84">
        <v>379</v>
      </c>
      <c r="AI39" s="84">
        <v>439</v>
      </c>
      <c r="AJ39" s="84">
        <v>482</v>
      </c>
      <c r="AK39" s="84">
        <v>526</v>
      </c>
      <c r="AL39" s="84">
        <v>540</v>
      </c>
      <c r="AM39" s="84">
        <v>547</v>
      </c>
      <c r="AN39" s="84">
        <v>610</v>
      </c>
      <c r="AO39" s="84">
        <v>626</v>
      </c>
      <c r="AP39" s="84">
        <v>616</v>
      </c>
      <c r="AQ39" s="84">
        <v>658</v>
      </c>
      <c r="AR39" s="84">
        <v>746</v>
      </c>
      <c r="AS39" s="84">
        <v>636</v>
      </c>
      <c r="AT39" s="84">
        <v>646</v>
      </c>
      <c r="AU39" s="84">
        <v>679</v>
      </c>
      <c r="AV39" s="84">
        <v>647</v>
      </c>
      <c r="AW39" s="84">
        <v>606</v>
      </c>
      <c r="AX39" s="84">
        <v>602</v>
      </c>
      <c r="AY39" s="84">
        <v>604</v>
      </c>
      <c r="AZ39" s="84">
        <v>597</v>
      </c>
      <c r="BA39" s="84">
        <v>629</v>
      </c>
      <c r="BB39" s="84">
        <v>636</v>
      </c>
      <c r="BC39" s="84">
        <v>604</v>
      </c>
      <c r="BD39" s="84">
        <v>598</v>
      </c>
      <c r="BE39" s="84">
        <v>571</v>
      </c>
      <c r="BF39" s="84">
        <v>570</v>
      </c>
      <c r="BG39" s="84">
        <v>500</v>
      </c>
      <c r="BH39" s="84">
        <v>468</v>
      </c>
      <c r="BI39" s="84">
        <v>416</v>
      </c>
      <c r="BJ39" s="84">
        <v>373</v>
      </c>
      <c r="BK39" s="84">
        <v>366</v>
      </c>
      <c r="BL39" s="84">
        <v>306</v>
      </c>
      <c r="BM39" s="84">
        <v>249</v>
      </c>
      <c r="BN39" s="84">
        <v>199</v>
      </c>
      <c r="BO39" s="84">
        <v>142</v>
      </c>
      <c r="BP39" s="84">
        <v>108</v>
      </c>
      <c r="BQ39" s="84">
        <v>71</v>
      </c>
      <c r="BR39" s="84">
        <v>47</v>
      </c>
      <c r="BS39" s="84">
        <v>21</v>
      </c>
      <c r="BT39" s="84">
        <v>5</v>
      </c>
      <c r="BU39" s="84">
        <v>1</v>
      </c>
      <c r="BV39" s="84">
        <v>1</v>
      </c>
      <c r="BW39" s="84">
        <v>0</v>
      </c>
      <c r="BX39" s="84">
        <v>0</v>
      </c>
      <c r="BY39" s="84">
        <v>0</v>
      </c>
      <c r="BZ39" s="84">
        <v>0</v>
      </c>
      <c r="CA39" s="84">
        <v>0</v>
      </c>
      <c r="CB39" s="84">
        <v>0</v>
      </c>
      <c r="CC39" s="84">
        <v>0</v>
      </c>
      <c r="CD39" s="84">
        <v>0</v>
      </c>
      <c r="CE39" s="84">
        <v>0</v>
      </c>
      <c r="CF39" s="84">
        <v>0</v>
      </c>
      <c r="CG39" s="84">
        <v>0</v>
      </c>
      <c r="CH39" s="84">
        <v>0</v>
      </c>
      <c r="CI39" s="84">
        <v>0</v>
      </c>
      <c r="CJ39" s="84">
        <v>0</v>
      </c>
      <c r="CK39" s="84">
        <v>0</v>
      </c>
      <c r="CL39" s="84">
        <v>0</v>
      </c>
      <c r="CM39" s="84">
        <v>0</v>
      </c>
      <c r="CN39" s="84">
        <v>0</v>
      </c>
      <c r="CO39" s="84">
        <v>0</v>
      </c>
      <c r="CP39" s="84">
        <v>0</v>
      </c>
      <c r="CQ39" s="84">
        <v>0</v>
      </c>
      <c r="CR39" s="84">
        <v>0</v>
      </c>
      <c r="CS39" s="84">
        <v>0</v>
      </c>
      <c r="CT39" s="84">
        <v>7857</v>
      </c>
      <c r="CU39" s="12">
        <f t="shared" si="2"/>
        <v>4851.5</v>
      </c>
      <c r="CV39" s="12">
        <f t="shared" si="3"/>
        <v>0</v>
      </c>
      <c r="CW39" s="12">
        <f t="shared" si="4"/>
        <v>0</v>
      </c>
      <c r="CX39" s="3">
        <f t="shared" si="5"/>
        <v>4851.5</v>
      </c>
      <c r="DA39" s="2" t="s">
        <v>38</v>
      </c>
      <c r="DB39" s="2">
        <v>65.2</v>
      </c>
      <c r="DC39" s="4">
        <f>CU31</f>
        <v>91</v>
      </c>
      <c r="DD39" s="4">
        <f t="shared" si="24"/>
        <v>114.75</v>
      </c>
      <c r="DE39" s="4">
        <f t="shared" si="24"/>
        <v>-1</v>
      </c>
      <c r="DG39" s="2" t="s">
        <v>38</v>
      </c>
      <c r="DH39" s="5">
        <f t="shared" si="15"/>
        <v>3.4632891351672273E-3</v>
      </c>
      <c r="DI39" s="5">
        <f t="shared" si="16"/>
        <v>1.4193301009301404E-2</v>
      </c>
      <c r="DJ39" s="5">
        <f t="shared" si="17"/>
        <v>-7.0679370105453628E-5</v>
      </c>
      <c r="DM39" s="78">
        <v>44.752551785714282</v>
      </c>
      <c r="DN39" s="79" t="s">
        <v>48</v>
      </c>
      <c r="DO39" s="1">
        <f t="shared" si="11"/>
        <v>75</v>
      </c>
      <c r="DP39" s="1">
        <f t="shared" si="12"/>
        <v>202</v>
      </c>
      <c r="DQ39" s="1">
        <f t="shared" si="13"/>
        <v>0</v>
      </c>
      <c r="DR39" s="8"/>
      <c r="DS39" s="1" t="str">
        <f t="shared" si="18"/>
        <v>CEB-Kolonnawa</v>
      </c>
      <c r="DT39" s="7">
        <f t="shared" si="19"/>
        <v>9.3052109181141433E-3</v>
      </c>
      <c r="DU39" s="7">
        <f t="shared" si="20"/>
        <v>8.1451612903225806E-2</v>
      </c>
      <c r="DV39" s="7">
        <f t="shared" si="14"/>
        <v>0</v>
      </c>
    </row>
    <row r="40" spans="1:126" x14ac:dyDescent="0.25">
      <c r="A40" s="85" t="s">
        <v>150</v>
      </c>
      <c r="B40" s="84">
        <v>2107</v>
      </c>
      <c r="C40" s="84">
        <v>2076</v>
      </c>
      <c r="D40" s="84">
        <v>2121</v>
      </c>
      <c r="E40" s="84">
        <v>2161</v>
      </c>
      <c r="F40" s="84">
        <v>2142</v>
      </c>
      <c r="G40" s="84">
        <v>2075</v>
      </c>
      <c r="H40" s="84">
        <v>2042</v>
      </c>
      <c r="I40" s="84">
        <v>1973</v>
      </c>
      <c r="J40" s="84">
        <v>1979</v>
      </c>
      <c r="K40" s="84">
        <v>1983</v>
      </c>
      <c r="L40" s="84">
        <v>1972</v>
      </c>
      <c r="M40" s="84">
        <v>2001</v>
      </c>
      <c r="N40" s="84">
        <v>2017</v>
      </c>
      <c r="O40" s="84">
        <v>1994</v>
      </c>
      <c r="P40" s="84">
        <v>1976</v>
      </c>
      <c r="Q40" s="84">
        <v>1971</v>
      </c>
      <c r="R40" s="84">
        <v>1935</v>
      </c>
      <c r="S40" s="84">
        <v>1946</v>
      </c>
      <c r="T40" s="84">
        <v>1998</v>
      </c>
      <c r="U40" s="84">
        <v>1973</v>
      </c>
      <c r="V40" s="84">
        <v>1922</v>
      </c>
      <c r="W40" s="84">
        <v>1918</v>
      </c>
      <c r="X40" s="84">
        <v>1841</v>
      </c>
      <c r="Y40" s="84">
        <v>1802</v>
      </c>
      <c r="Z40" s="84">
        <v>1744</v>
      </c>
      <c r="AA40" s="84">
        <v>1753</v>
      </c>
      <c r="AB40" s="84">
        <v>1720</v>
      </c>
      <c r="AC40" s="84">
        <v>1705</v>
      </c>
      <c r="AD40" s="84">
        <v>1748</v>
      </c>
      <c r="AE40" s="84">
        <v>1722</v>
      </c>
      <c r="AF40" s="84">
        <v>1730</v>
      </c>
      <c r="AG40" s="84">
        <v>1680</v>
      </c>
      <c r="AH40" s="84">
        <v>1679</v>
      </c>
      <c r="AI40" s="84">
        <v>1680</v>
      </c>
      <c r="AJ40" s="84">
        <v>1770</v>
      </c>
      <c r="AK40" s="84">
        <v>1760</v>
      </c>
      <c r="AL40" s="84">
        <v>1670</v>
      </c>
      <c r="AM40" s="84">
        <v>1630</v>
      </c>
      <c r="AN40" s="84">
        <v>1606</v>
      </c>
      <c r="AO40" s="84">
        <v>1593</v>
      </c>
      <c r="AP40" s="84">
        <v>1584</v>
      </c>
      <c r="AQ40" s="84">
        <v>1633</v>
      </c>
      <c r="AR40" s="84">
        <v>1657</v>
      </c>
      <c r="AS40" s="84">
        <v>1724</v>
      </c>
      <c r="AT40" s="84">
        <v>1697</v>
      </c>
      <c r="AU40" s="84">
        <v>1681</v>
      </c>
      <c r="AV40" s="84">
        <v>1702</v>
      </c>
      <c r="AW40" s="84">
        <v>1733</v>
      </c>
      <c r="AX40" s="84">
        <v>1780</v>
      </c>
      <c r="AY40" s="84">
        <v>1901</v>
      </c>
      <c r="AZ40" s="84">
        <v>1917</v>
      </c>
      <c r="BA40" s="84">
        <v>1931</v>
      </c>
      <c r="BB40" s="84">
        <v>1899</v>
      </c>
      <c r="BC40" s="84">
        <v>2041</v>
      </c>
      <c r="BD40" s="84">
        <v>1991</v>
      </c>
      <c r="BE40" s="84">
        <v>2027</v>
      </c>
      <c r="BF40" s="84">
        <v>2093</v>
      </c>
      <c r="BG40" s="84">
        <v>2103</v>
      </c>
      <c r="BH40" s="84">
        <v>2095</v>
      </c>
      <c r="BI40" s="84">
        <v>2028</v>
      </c>
      <c r="BJ40" s="84">
        <v>2064</v>
      </c>
      <c r="BK40" s="84">
        <v>2037</v>
      </c>
      <c r="BL40" s="84">
        <v>1999</v>
      </c>
      <c r="BM40" s="84">
        <v>2043</v>
      </c>
      <c r="BN40" s="84">
        <v>2057</v>
      </c>
      <c r="BO40" s="84">
        <v>2035</v>
      </c>
      <c r="BP40" s="84">
        <v>2002</v>
      </c>
      <c r="BQ40" s="84">
        <v>2014</v>
      </c>
      <c r="BR40" s="84">
        <v>1980</v>
      </c>
      <c r="BS40" s="84">
        <v>1983</v>
      </c>
      <c r="BT40" s="84">
        <v>2085</v>
      </c>
      <c r="BU40" s="84">
        <v>2102</v>
      </c>
      <c r="BV40" s="84">
        <v>2076</v>
      </c>
      <c r="BW40" s="84">
        <v>2064</v>
      </c>
      <c r="BX40" s="84">
        <v>2054</v>
      </c>
      <c r="BY40" s="84">
        <v>2083</v>
      </c>
      <c r="BZ40" s="84">
        <v>2075</v>
      </c>
      <c r="CA40" s="84">
        <v>2078</v>
      </c>
      <c r="CB40" s="84">
        <v>2101</v>
      </c>
      <c r="CC40" s="84">
        <v>2064</v>
      </c>
      <c r="CD40" s="84">
        <v>2038</v>
      </c>
      <c r="CE40" s="84">
        <v>1977</v>
      </c>
      <c r="CF40" s="84">
        <v>2035</v>
      </c>
      <c r="CG40" s="84">
        <v>2020</v>
      </c>
      <c r="CH40" s="84">
        <v>2054</v>
      </c>
      <c r="CI40" s="84">
        <v>2076</v>
      </c>
      <c r="CJ40" s="84">
        <v>2143</v>
      </c>
      <c r="CK40" s="84">
        <v>2140</v>
      </c>
      <c r="CL40" s="84">
        <v>2105</v>
      </c>
      <c r="CM40" s="84">
        <v>2098</v>
      </c>
      <c r="CN40" s="84">
        <v>2101</v>
      </c>
      <c r="CO40" s="84">
        <v>2124</v>
      </c>
      <c r="CP40" s="84">
        <v>2123</v>
      </c>
      <c r="CQ40" s="84">
        <v>2155</v>
      </c>
      <c r="CR40" s="84">
        <v>2129</v>
      </c>
      <c r="CS40" s="84">
        <v>2092</v>
      </c>
      <c r="CT40" s="84">
        <v>59525</v>
      </c>
      <c r="CU40" s="12">
        <f t="shared" si="2"/>
        <v>24147.75</v>
      </c>
      <c r="CV40" s="12">
        <f t="shared" si="3"/>
        <v>8285.25</v>
      </c>
      <c r="CW40" s="12">
        <f t="shared" si="4"/>
        <v>14251.5</v>
      </c>
      <c r="CX40" s="3">
        <f t="shared" ref="CX40:CX42" si="25">SUM(B40:CS40)/4</f>
        <v>46684.5</v>
      </c>
      <c r="DA40" s="2" t="s">
        <v>47</v>
      </c>
      <c r="DB40" s="2">
        <v>10</v>
      </c>
      <c r="DC40" s="4">
        <f>CU32</f>
        <v>46.5</v>
      </c>
      <c r="DD40" s="4">
        <f t="shared" si="24"/>
        <v>102.75</v>
      </c>
      <c r="DE40" s="4">
        <f t="shared" si="24"/>
        <v>0</v>
      </c>
      <c r="DG40" s="2" t="s">
        <v>47</v>
      </c>
      <c r="DH40" s="5">
        <f t="shared" si="15"/>
        <v>1.1538461538461539E-2</v>
      </c>
      <c r="DI40" s="5">
        <f t="shared" si="16"/>
        <v>8.2862903225806459E-2</v>
      </c>
      <c r="DJ40" s="5">
        <f t="shared" si="17"/>
        <v>0</v>
      </c>
      <c r="DM40" s="78">
        <v>44.882153138528139</v>
      </c>
      <c r="DN40" s="79" t="s">
        <v>47</v>
      </c>
      <c r="DO40" s="1">
        <f t="shared" si="11"/>
        <v>46.5</v>
      </c>
      <c r="DP40" s="1">
        <f t="shared" si="12"/>
        <v>102.75</v>
      </c>
      <c r="DQ40" s="1">
        <f t="shared" si="13"/>
        <v>0</v>
      </c>
      <c r="DR40" s="8"/>
      <c r="DS40" s="1" t="str">
        <f t="shared" si="18"/>
        <v>CEB-Thulhiriya</v>
      </c>
      <c r="DT40" s="7">
        <f t="shared" si="19"/>
        <v>1.1538461538461539E-2</v>
      </c>
      <c r="DU40" s="7">
        <f t="shared" si="20"/>
        <v>8.2862903225806459E-2</v>
      </c>
      <c r="DV40" s="7">
        <f t="shared" si="14"/>
        <v>0</v>
      </c>
    </row>
    <row r="41" spans="1:126" x14ac:dyDescent="0.25">
      <c r="A41" s="83" t="s">
        <v>151</v>
      </c>
      <c r="B41" s="84">
        <v>268</v>
      </c>
      <c r="C41" s="84">
        <v>267</v>
      </c>
      <c r="D41" s="84">
        <v>269</v>
      </c>
      <c r="E41" s="84">
        <v>267</v>
      </c>
      <c r="F41" s="84">
        <v>267</v>
      </c>
      <c r="G41" s="84">
        <v>276</v>
      </c>
      <c r="H41" s="84">
        <v>273</v>
      </c>
      <c r="I41" s="84">
        <v>270</v>
      </c>
      <c r="J41" s="84">
        <v>270</v>
      </c>
      <c r="K41" s="84">
        <v>272</v>
      </c>
      <c r="L41" s="84">
        <v>269</v>
      </c>
      <c r="M41" s="84">
        <v>263</v>
      </c>
      <c r="N41" s="84">
        <v>267</v>
      </c>
      <c r="O41" s="84">
        <v>271</v>
      </c>
      <c r="P41" s="84">
        <v>271</v>
      </c>
      <c r="Q41" s="84">
        <v>267</v>
      </c>
      <c r="R41" s="84">
        <v>258</v>
      </c>
      <c r="S41" s="84">
        <v>264</v>
      </c>
      <c r="T41" s="84">
        <v>268</v>
      </c>
      <c r="U41" s="84">
        <v>264</v>
      </c>
      <c r="V41" s="84">
        <v>261</v>
      </c>
      <c r="W41" s="84">
        <v>258</v>
      </c>
      <c r="X41" s="84">
        <v>255</v>
      </c>
      <c r="Y41" s="84">
        <v>257</v>
      </c>
      <c r="Z41" s="84">
        <v>261</v>
      </c>
      <c r="AA41" s="84">
        <v>260</v>
      </c>
      <c r="AB41" s="84">
        <v>263</v>
      </c>
      <c r="AC41" s="84">
        <v>260</v>
      </c>
      <c r="AD41" s="84">
        <v>259</v>
      </c>
      <c r="AE41" s="84">
        <v>262</v>
      </c>
      <c r="AF41" s="84">
        <v>266</v>
      </c>
      <c r="AG41" s="84">
        <v>269</v>
      </c>
      <c r="AH41" s="84">
        <v>267</v>
      </c>
      <c r="AI41" s="84">
        <v>263</v>
      </c>
      <c r="AJ41" s="84">
        <v>267</v>
      </c>
      <c r="AK41" s="84">
        <v>266</v>
      </c>
      <c r="AL41" s="84">
        <v>265</v>
      </c>
      <c r="AM41" s="84">
        <v>266</v>
      </c>
      <c r="AN41" s="84">
        <v>265</v>
      </c>
      <c r="AO41" s="84">
        <v>260</v>
      </c>
      <c r="AP41" s="84">
        <v>260</v>
      </c>
      <c r="AQ41" s="84">
        <v>265</v>
      </c>
      <c r="AR41" s="84">
        <v>271</v>
      </c>
      <c r="AS41" s="84">
        <v>274</v>
      </c>
      <c r="AT41" s="84">
        <v>263</v>
      </c>
      <c r="AU41" s="84">
        <v>256</v>
      </c>
      <c r="AV41" s="84">
        <v>261</v>
      </c>
      <c r="AW41" s="84">
        <v>265</v>
      </c>
      <c r="AX41" s="84">
        <v>268</v>
      </c>
      <c r="AY41" s="84">
        <v>272</v>
      </c>
      <c r="AZ41" s="84">
        <v>270</v>
      </c>
      <c r="BA41" s="84">
        <v>272</v>
      </c>
      <c r="BB41" s="84">
        <v>270</v>
      </c>
      <c r="BC41" s="84">
        <v>273</v>
      </c>
      <c r="BD41" s="84">
        <v>272</v>
      </c>
      <c r="BE41" s="84">
        <v>269</v>
      </c>
      <c r="BF41" s="84">
        <v>270</v>
      </c>
      <c r="BG41" s="84">
        <v>268</v>
      </c>
      <c r="BH41" s="84">
        <v>268</v>
      </c>
      <c r="BI41" s="84">
        <v>272</v>
      </c>
      <c r="BJ41" s="84">
        <v>271</v>
      </c>
      <c r="BK41" s="84">
        <v>268</v>
      </c>
      <c r="BL41" s="84">
        <v>268</v>
      </c>
      <c r="BM41" s="84">
        <v>272</v>
      </c>
      <c r="BN41" s="84">
        <v>269</v>
      </c>
      <c r="BO41" s="84">
        <v>269</v>
      </c>
      <c r="BP41" s="84">
        <v>272</v>
      </c>
      <c r="BQ41" s="84">
        <v>271</v>
      </c>
      <c r="BR41" s="84">
        <v>267</v>
      </c>
      <c r="BS41" s="84">
        <v>272</v>
      </c>
      <c r="BT41" s="84">
        <v>271</v>
      </c>
      <c r="BU41" s="84">
        <v>274</v>
      </c>
      <c r="BV41" s="84">
        <v>278</v>
      </c>
      <c r="BW41" s="84">
        <v>282</v>
      </c>
      <c r="BX41" s="84">
        <v>272</v>
      </c>
      <c r="BY41" s="84">
        <v>271</v>
      </c>
      <c r="BZ41" s="84">
        <v>269</v>
      </c>
      <c r="CA41" s="84">
        <v>269</v>
      </c>
      <c r="CB41" s="84">
        <v>268</v>
      </c>
      <c r="CC41" s="84">
        <v>271</v>
      </c>
      <c r="CD41" s="84">
        <v>275</v>
      </c>
      <c r="CE41" s="84">
        <v>274</v>
      </c>
      <c r="CF41" s="84">
        <v>272</v>
      </c>
      <c r="CG41" s="84">
        <v>279</v>
      </c>
      <c r="CH41" s="84">
        <v>272</v>
      </c>
      <c r="CI41" s="84">
        <v>271</v>
      </c>
      <c r="CJ41" s="84">
        <v>274</v>
      </c>
      <c r="CK41" s="84">
        <v>276</v>
      </c>
      <c r="CL41" s="84">
        <v>277</v>
      </c>
      <c r="CM41" s="84">
        <v>281</v>
      </c>
      <c r="CN41" s="84">
        <v>280</v>
      </c>
      <c r="CO41" s="84">
        <v>275</v>
      </c>
      <c r="CP41" s="84">
        <v>273</v>
      </c>
      <c r="CQ41" s="84">
        <v>275</v>
      </c>
      <c r="CR41" s="84">
        <v>270</v>
      </c>
      <c r="CS41" s="84">
        <v>270</v>
      </c>
      <c r="CT41" s="84">
        <v>6441</v>
      </c>
      <c r="CU41" s="12">
        <f t="shared" si="2"/>
        <v>3473.5</v>
      </c>
      <c r="CV41" s="12">
        <f t="shared" si="3"/>
        <v>1092.75</v>
      </c>
      <c r="CW41" s="12">
        <f t="shared" si="4"/>
        <v>1880.75</v>
      </c>
      <c r="CX41" s="3">
        <f t="shared" si="25"/>
        <v>6447</v>
      </c>
      <c r="DA41" s="14" t="s">
        <v>49</v>
      </c>
      <c r="DB41" s="2">
        <v>20</v>
      </c>
      <c r="DC41" s="13">
        <f t="shared" ref="DC41:DC42" si="26">CU33</f>
        <v>252.25</v>
      </c>
      <c r="DD41" s="13">
        <f t="shared" ref="DD41:DD42" si="27">CV33</f>
        <v>209.25</v>
      </c>
      <c r="DE41" s="13">
        <f t="shared" ref="DE41:DE42" si="28">CW33</f>
        <v>0</v>
      </c>
      <c r="DG41" s="2" t="s">
        <v>49</v>
      </c>
      <c r="DH41" s="5">
        <f t="shared" si="15"/>
        <v>3.1296526054590573E-2</v>
      </c>
      <c r="DI41" s="5">
        <f t="shared" si="16"/>
        <v>8.4375000000000006E-2</v>
      </c>
      <c r="DJ41" s="5">
        <f t="shared" si="17"/>
        <v>0</v>
      </c>
      <c r="DM41" s="78">
        <v>44.895651785714286</v>
      </c>
      <c r="DN41" s="79" t="s">
        <v>49</v>
      </c>
      <c r="DO41" s="1">
        <f t="shared" si="11"/>
        <v>252.25</v>
      </c>
      <c r="DP41" s="1">
        <f t="shared" si="12"/>
        <v>209.25</v>
      </c>
      <c r="DQ41" s="1">
        <f t="shared" si="13"/>
        <v>0</v>
      </c>
      <c r="DR41" s="8"/>
      <c r="DS41" s="1" t="str">
        <f t="shared" si="18"/>
        <v>CEB-Mathugama</v>
      </c>
      <c r="DT41" s="7">
        <f t="shared" si="19"/>
        <v>3.1296526054590573E-2</v>
      </c>
      <c r="DU41" s="7">
        <f t="shared" si="20"/>
        <v>8.4375000000000006E-2</v>
      </c>
      <c r="DV41" s="7">
        <f t="shared" si="14"/>
        <v>0</v>
      </c>
    </row>
    <row r="42" spans="1:126" ht="25.5" x14ac:dyDescent="0.25">
      <c r="A42" s="85" t="s">
        <v>152</v>
      </c>
      <c r="B42" s="84">
        <v>2974</v>
      </c>
      <c r="C42" s="84">
        <v>2979</v>
      </c>
      <c r="D42" s="84">
        <v>2982</v>
      </c>
      <c r="E42" s="84">
        <v>2894</v>
      </c>
      <c r="F42" s="84">
        <v>2902</v>
      </c>
      <c r="G42" s="84">
        <v>2987</v>
      </c>
      <c r="H42" s="84">
        <v>2976</v>
      </c>
      <c r="I42" s="84">
        <v>2945</v>
      </c>
      <c r="J42" s="84">
        <v>2978</v>
      </c>
      <c r="K42" s="84">
        <v>2971</v>
      </c>
      <c r="L42" s="84">
        <v>2961</v>
      </c>
      <c r="M42" s="84">
        <v>2945</v>
      </c>
      <c r="N42" s="84">
        <v>2959</v>
      </c>
      <c r="O42" s="84">
        <v>2956</v>
      </c>
      <c r="P42" s="84">
        <v>2942</v>
      </c>
      <c r="Q42" s="84">
        <v>2935</v>
      </c>
      <c r="R42" s="84">
        <v>2896</v>
      </c>
      <c r="S42" s="84">
        <v>2867</v>
      </c>
      <c r="T42" s="84">
        <v>2825</v>
      </c>
      <c r="U42" s="84">
        <v>2766</v>
      </c>
      <c r="V42" s="84">
        <v>2724</v>
      </c>
      <c r="W42" s="84">
        <v>2638</v>
      </c>
      <c r="X42" s="84">
        <v>2578</v>
      </c>
      <c r="Y42" s="84">
        <v>2508</v>
      </c>
      <c r="Z42" s="84">
        <v>2474</v>
      </c>
      <c r="AA42" s="84">
        <v>2431</v>
      </c>
      <c r="AB42" s="84">
        <v>2429</v>
      </c>
      <c r="AC42" s="84">
        <v>2445</v>
      </c>
      <c r="AD42" s="84">
        <v>2437</v>
      </c>
      <c r="AE42" s="84">
        <v>2411</v>
      </c>
      <c r="AF42" s="84">
        <v>2421</v>
      </c>
      <c r="AG42" s="84">
        <v>2429</v>
      </c>
      <c r="AH42" s="84">
        <v>2419</v>
      </c>
      <c r="AI42" s="84">
        <v>2394</v>
      </c>
      <c r="AJ42" s="84">
        <v>2360</v>
      </c>
      <c r="AK42" s="84">
        <v>2314</v>
      </c>
      <c r="AL42" s="84">
        <v>2293</v>
      </c>
      <c r="AM42" s="84">
        <v>2301</v>
      </c>
      <c r="AN42" s="84">
        <v>2315</v>
      </c>
      <c r="AO42" s="84">
        <v>2331</v>
      </c>
      <c r="AP42" s="84">
        <v>2347</v>
      </c>
      <c r="AQ42" s="84">
        <v>2375</v>
      </c>
      <c r="AR42" s="84">
        <v>2373</v>
      </c>
      <c r="AS42" s="84">
        <v>2349</v>
      </c>
      <c r="AT42" s="84">
        <v>2348</v>
      </c>
      <c r="AU42" s="84">
        <v>2269</v>
      </c>
      <c r="AV42" s="84">
        <v>2282</v>
      </c>
      <c r="AW42" s="84">
        <v>2290</v>
      </c>
      <c r="AX42" s="84">
        <v>2283</v>
      </c>
      <c r="AY42" s="84">
        <v>2262</v>
      </c>
      <c r="AZ42" s="84">
        <v>2277</v>
      </c>
      <c r="BA42" s="84">
        <v>2324</v>
      </c>
      <c r="BB42" s="84">
        <v>2353</v>
      </c>
      <c r="BC42" s="84">
        <v>2337</v>
      </c>
      <c r="BD42" s="84">
        <v>2372</v>
      </c>
      <c r="BE42" s="84">
        <v>2366</v>
      </c>
      <c r="BF42" s="84">
        <v>2400</v>
      </c>
      <c r="BG42" s="84">
        <v>2378</v>
      </c>
      <c r="BH42" s="84">
        <v>2378</v>
      </c>
      <c r="BI42" s="84">
        <v>2389</v>
      </c>
      <c r="BJ42" s="84">
        <v>2416</v>
      </c>
      <c r="BK42" s="84">
        <v>2389</v>
      </c>
      <c r="BL42" s="84">
        <v>2383</v>
      </c>
      <c r="BM42" s="84">
        <v>2399</v>
      </c>
      <c r="BN42" s="84">
        <v>2394</v>
      </c>
      <c r="BO42" s="84">
        <v>2413</v>
      </c>
      <c r="BP42" s="84">
        <v>2443</v>
      </c>
      <c r="BQ42" s="84">
        <v>2450</v>
      </c>
      <c r="BR42" s="84">
        <v>2451</v>
      </c>
      <c r="BS42" s="84">
        <v>2449</v>
      </c>
      <c r="BT42" s="84">
        <v>2447</v>
      </c>
      <c r="BU42" s="84">
        <v>2434</v>
      </c>
      <c r="BV42" s="84">
        <v>3093</v>
      </c>
      <c r="BW42" s="84">
        <v>3073</v>
      </c>
      <c r="BX42" s="84">
        <v>3080</v>
      </c>
      <c r="BY42" s="84">
        <v>3068</v>
      </c>
      <c r="BZ42" s="84">
        <v>3107</v>
      </c>
      <c r="CA42" s="84">
        <v>3096</v>
      </c>
      <c r="CB42" s="84">
        <v>3119</v>
      </c>
      <c r="CC42" s="84">
        <v>3109</v>
      </c>
      <c r="CD42" s="84">
        <v>3072</v>
      </c>
      <c r="CE42" s="84">
        <v>3089</v>
      </c>
      <c r="CF42" s="84">
        <v>3133</v>
      </c>
      <c r="CG42" s="84">
        <v>3159</v>
      </c>
      <c r="CH42" s="84">
        <v>3169</v>
      </c>
      <c r="CI42" s="84">
        <v>3167</v>
      </c>
      <c r="CJ42" s="84">
        <v>3157</v>
      </c>
      <c r="CK42" s="84">
        <v>3152</v>
      </c>
      <c r="CL42" s="84">
        <v>3146</v>
      </c>
      <c r="CM42" s="84">
        <v>2832</v>
      </c>
      <c r="CN42" s="84">
        <v>2859</v>
      </c>
      <c r="CO42" s="84">
        <v>2877</v>
      </c>
      <c r="CP42" s="84">
        <v>2877</v>
      </c>
      <c r="CQ42" s="84">
        <v>2941</v>
      </c>
      <c r="CR42" s="84">
        <v>2951</v>
      </c>
      <c r="CS42" s="84">
        <v>2971</v>
      </c>
      <c r="CT42" s="84">
        <v>65985</v>
      </c>
      <c r="CU42" s="12">
        <f t="shared" si="2"/>
        <v>31319</v>
      </c>
      <c r="CV42" s="12">
        <f t="shared" si="3"/>
        <v>12413.75</v>
      </c>
      <c r="CW42" s="12">
        <f t="shared" si="4"/>
        <v>20369.5</v>
      </c>
      <c r="CX42" s="12">
        <f t="shared" si="25"/>
        <v>64102.25</v>
      </c>
      <c r="DA42" s="14" t="s">
        <v>48</v>
      </c>
      <c r="DB42" s="1">
        <v>20</v>
      </c>
      <c r="DC42" s="13">
        <f t="shared" si="26"/>
        <v>75</v>
      </c>
      <c r="DD42" s="13">
        <f t="shared" si="27"/>
        <v>202</v>
      </c>
      <c r="DE42" s="13">
        <f t="shared" si="28"/>
        <v>0</v>
      </c>
      <c r="DG42" s="2" t="s">
        <v>48</v>
      </c>
      <c r="DH42" s="5">
        <f t="shared" si="15"/>
        <v>9.3052109181141433E-3</v>
      </c>
      <c r="DI42" s="5">
        <f t="shared" si="16"/>
        <v>8.1451612903225806E-2</v>
      </c>
      <c r="DJ42" s="5">
        <f t="shared" si="17"/>
        <v>0</v>
      </c>
      <c r="DM42" s="78">
        <v>47.12324650552857</v>
      </c>
      <c r="DN42" s="79" t="s">
        <v>36</v>
      </c>
      <c r="DO42" s="1">
        <f t="shared" si="11"/>
        <v>757</v>
      </c>
      <c r="DP42" s="1">
        <f t="shared" si="12"/>
        <v>905.75</v>
      </c>
      <c r="DQ42" s="1">
        <f t="shared" si="13"/>
        <v>0</v>
      </c>
      <c r="DR42" s="8"/>
      <c r="DS42" s="1" t="str">
        <f t="shared" si="18"/>
        <v>KPS GT 7</v>
      </c>
      <c r="DT42" s="7">
        <f t="shared" si="19"/>
        <v>1.6623114253716594E-2</v>
      </c>
      <c r="DU42" s="7">
        <f t="shared" si="20"/>
        <v>6.4641021981159008E-2</v>
      </c>
      <c r="DV42" s="7">
        <f t="shared" si="14"/>
        <v>0</v>
      </c>
    </row>
    <row r="43" spans="1:126" x14ac:dyDescent="0.25">
      <c r="A43" s="85" t="s">
        <v>153</v>
      </c>
      <c r="B43" s="84">
        <v>42302</v>
      </c>
      <c r="C43" s="84">
        <v>41758</v>
      </c>
      <c r="D43" s="84">
        <v>41274</v>
      </c>
      <c r="E43" s="84">
        <v>40647</v>
      </c>
      <c r="F43" s="84">
        <v>40214</v>
      </c>
      <c r="G43" s="84">
        <v>39860</v>
      </c>
      <c r="H43" s="84">
        <v>39547</v>
      </c>
      <c r="I43" s="84">
        <v>39217</v>
      </c>
      <c r="J43" s="84">
        <v>38881</v>
      </c>
      <c r="K43" s="84">
        <v>38632</v>
      </c>
      <c r="L43" s="84">
        <v>38515</v>
      </c>
      <c r="M43" s="84">
        <v>38271</v>
      </c>
      <c r="N43" s="84">
        <v>38206</v>
      </c>
      <c r="O43" s="84">
        <v>38221</v>
      </c>
      <c r="P43" s="84">
        <v>38301</v>
      </c>
      <c r="Q43" s="84">
        <v>38436</v>
      </c>
      <c r="R43" s="84">
        <v>39056</v>
      </c>
      <c r="S43" s="84">
        <v>39865</v>
      </c>
      <c r="T43" s="84">
        <v>40883</v>
      </c>
      <c r="U43" s="84">
        <v>42131</v>
      </c>
      <c r="V43" s="84">
        <v>44146</v>
      </c>
      <c r="W43" s="84">
        <v>46146</v>
      </c>
      <c r="X43" s="84">
        <v>48447</v>
      </c>
      <c r="Y43" s="84">
        <v>50603</v>
      </c>
      <c r="Z43" s="84">
        <v>52793</v>
      </c>
      <c r="AA43" s="84">
        <v>53460</v>
      </c>
      <c r="AB43" s="84">
        <v>52972</v>
      </c>
      <c r="AC43" s="84">
        <v>51956</v>
      </c>
      <c r="AD43" s="84">
        <v>51705</v>
      </c>
      <c r="AE43" s="84">
        <v>51283</v>
      </c>
      <c r="AF43" s="84">
        <v>51217</v>
      </c>
      <c r="AG43" s="84">
        <v>51196</v>
      </c>
      <c r="AH43" s="84">
        <v>52088</v>
      </c>
      <c r="AI43" s="84">
        <v>52776</v>
      </c>
      <c r="AJ43" s="84">
        <v>53503</v>
      </c>
      <c r="AK43" s="84">
        <v>53626</v>
      </c>
      <c r="AL43" s="84">
        <v>53792</v>
      </c>
      <c r="AM43" s="84">
        <v>54031</v>
      </c>
      <c r="AN43" s="84">
        <v>54326</v>
      </c>
      <c r="AO43" s="84">
        <v>54418</v>
      </c>
      <c r="AP43" s="84">
        <v>54383</v>
      </c>
      <c r="AQ43" s="84">
        <v>55019</v>
      </c>
      <c r="AR43" s="84">
        <v>55584</v>
      </c>
      <c r="AS43" s="84">
        <v>56297</v>
      </c>
      <c r="AT43" s="84">
        <v>56989</v>
      </c>
      <c r="AU43" s="84">
        <v>57144</v>
      </c>
      <c r="AV43" s="84">
        <v>57374</v>
      </c>
      <c r="AW43" s="84">
        <v>57605</v>
      </c>
      <c r="AX43" s="84">
        <v>57849</v>
      </c>
      <c r="AY43" s="84">
        <v>57552</v>
      </c>
      <c r="AZ43" s="84">
        <v>56864</v>
      </c>
      <c r="BA43" s="84">
        <v>56137</v>
      </c>
      <c r="BB43" s="84">
        <v>55368</v>
      </c>
      <c r="BC43" s="84">
        <v>55188</v>
      </c>
      <c r="BD43" s="84">
        <v>55306</v>
      </c>
      <c r="BE43" s="84">
        <v>55393</v>
      </c>
      <c r="BF43" s="84">
        <v>56028</v>
      </c>
      <c r="BG43" s="84">
        <v>56574</v>
      </c>
      <c r="BH43" s="84">
        <v>57074</v>
      </c>
      <c r="BI43" s="84">
        <v>57250</v>
      </c>
      <c r="BJ43" s="84">
        <v>57267</v>
      </c>
      <c r="BK43" s="84">
        <v>57883</v>
      </c>
      <c r="BL43" s="84">
        <v>58447</v>
      </c>
      <c r="BM43" s="84">
        <v>59135</v>
      </c>
      <c r="BN43" s="84">
        <v>59610</v>
      </c>
      <c r="BO43" s="84">
        <v>60095</v>
      </c>
      <c r="BP43" s="84">
        <v>60483</v>
      </c>
      <c r="BQ43" s="84">
        <v>60552</v>
      </c>
      <c r="BR43" s="84">
        <v>59152</v>
      </c>
      <c r="BS43" s="84">
        <v>61594</v>
      </c>
      <c r="BT43" s="84">
        <v>63092</v>
      </c>
      <c r="BU43" s="84">
        <v>66052</v>
      </c>
      <c r="BV43" s="84">
        <v>71166</v>
      </c>
      <c r="BW43" s="84">
        <v>73121</v>
      </c>
      <c r="BX43" s="84">
        <v>73120</v>
      </c>
      <c r="BY43" s="84">
        <v>71854</v>
      </c>
      <c r="BZ43" s="84">
        <v>70759</v>
      </c>
      <c r="CA43" s="84">
        <v>69614</v>
      </c>
      <c r="CB43" s="84">
        <v>68273</v>
      </c>
      <c r="CC43" s="84">
        <v>66719</v>
      </c>
      <c r="CD43" s="84">
        <v>65419</v>
      </c>
      <c r="CE43" s="84">
        <v>63949</v>
      </c>
      <c r="CF43" s="84">
        <v>62524</v>
      </c>
      <c r="CG43" s="84">
        <v>60979</v>
      </c>
      <c r="CH43" s="84">
        <v>59269</v>
      </c>
      <c r="CI43" s="84">
        <v>57606</v>
      </c>
      <c r="CJ43" s="84">
        <v>55897</v>
      </c>
      <c r="CK43" s="84">
        <v>53884</v>
      </c>
      <c r="CL43" s="84">
        <v>51884</v>
      </c>
      <c r="CM43" s="84">
        <v>49921</v>
      </c>
      <c r="CN43" s="84">
        <v>48588</v>
      </c>
      <c r="CO43" s="84">
        <v>47333</v>
      </c>
      <c r="CP43" s="84">
        <v>46003</v>
      </c>
      <c r="CQ43" s="84">
        <v>44914</v>
      </c>
      <c r="CR43" s="84">
        <v>43928</v>
      </c>
      <c r="CS43" s="84">
        <v>42933</v>
      </c>
      <c r="CT43" s="84">
        <v>1288153</v>
      </c>
      <c r="CU43" s="10">
        <f>SUM(CU3:CU41)</f>
        <v>703265.5</v>
      </c>
      <c r="CV43" s="10">
        <f t="shared" ref="CV43:CW43" si="29">SUM(CV3:CV41)</f>
        <v>237995</v>
      </c>
      <c r="CW43" s="10">
        <f t="shared" si="29"/>
        <v>269145.25</v>
      </c>
      <c r="DG43" s="2"/>
      <c r="DH43" s="5"/>
      <c r="DI43" s="5"/>
      <c r="DJ43" s="5"/>
      <c r="DM43" s="78">
        <v>131.37986023784717</v>
      </c>
      <c r="DN43" s="80" t="s">
        <v>38</v>
      </c>
      <c r="DO43" s="1">
        <f t="shared" si="11"/>
        <v>91</v>
      </c>
      <c r="DP43" s="1">
        <f t="shared" si="12"/>
        <v>114.75</v>
      </c>
      <c r="DQ43" s="1">
        <f t="shared" si="13"/>
        <v>-1</v>
      </c>
      <c r="DR43" s="8"/>
      <c r="DS43" s="1" t="str">
        <f t="shared" si="18"/>
        <v>KPS Small GTs</v>
      </c>
      <c r="DT43" s="7">
        <f t="shared" si="19"/>
        <v>3.4632891351672273E-3</v>
      </c>
      <c r="DU43" s="7">
        <f t="shared" si="20"/>
        <v>1.4193301009301404E-2</v>
      </c>
      <c r="DV43" s="7">
        <f t="shared" si="14"/>
        <v>-7.0679370105453628E-5</v>
      </c>
    </row>
    <row r="44" spans="1:126" x14ac:dyDescent="0.25">
      <c r="DA44" s="2" t="s">
        <v>41</v>
      </c>
      <c r="DB44" s="2">
        <v>50.8</v>
      </c>
      <c r="DC44" s="4">
        <f t="shared" ref="DC44:DE46" si="30">CU27</f>
        <v>0</v>
      </c>
      <c r="DD44" s="13">
        <f t="shared" si="30"/>
        <v>0</v>
      </c>
      <c r="DE44" s="13">
        <f t="shared" si="30"/>
        <v>0</v>
      </c>
      <c r="DG44" s="2" t="s">
        <v>41</v>
      </c>
      <c r="DH44" s="5">
        <f t="shared" si="15"/>
        <v>0</v>
      </c>
      <c r="DI44" s="5">
        <f t="shared" si="16"/>
        <v>0</v>
      </c>
      <c r="DJ44" s="5">
        <f t="shared" si="17"/>
        <v>0</v>
      </c>
      <c r="DM44" s="78"/>
      <c r="DN44" s="79"/>
      <c r="DR44" s="8"/>
      <c r="DS44" s="9" t="s">
        <v>48</v>
      </c>
      <c r="DT44" s="7" t="e">
        <f>INDEX(DH$23:DH$52,MATCH($DN44,$DA$23:$DA$54,0))</f>
        <v>#N/A</v>
      </c>
      <c r="DU44" s="7" t="e">
        <f t="shared" si="20"/>
        <v>#N/A</v>
      </c>
      <c r="DV44" s="7" t="e">
        <f t="shared" si="14"/>
        <v>#N/A</v>
      </c>
    </row>
    <row r="45" spans="1:126" x14ac:dyDescent="0.25">
      <c r="DA45" s="2" t="s">
        <v>35</v>
      </c>
      <c r="DB45" s="2">
        <v>270</v>
      </c>
      <c r="DC45" s="4">
        <f t="shared" si="30"/>
        <v>29179.25</v>
      </c>
      <c r="DD45" s="13">
        <f t="shared" si="30"/>
        <v>12661.75</v>
      </c>
      <c r="DE45" s="13">
        <f t="shared" si="30"/>
        <v>1230</v>
      </c>
      <c r="DG45" s="2" t="s">
        <v>35</v>
      </c>
      <c r="DH45" s="5">
        <f t="shared" si="15"/>
        <v>0.26816698832827868</v>
      </c>
      <c r="DI45" s="5">
        <f t="shared" si="16"/>
        <v>0.3781884707287933</v>
      </c>
      <c r="DJ45" s="5">
        <f t="shared" si="17"/>
        <v>2.0993343573988736E-2</v>
      </c>
      <c r="DM45" s="78"/>
      <c r="DN45" s="79"/>
      <c r="DR45" s="8"/>
      <c r="DS45" s="9" t="s">
        <v>49</v>
      </c>
      <c r="DT45" s="7" t="e">
        <f t="shared" si="19"/>
        <v>#N/A</v>
      </c>
      <c r="DU45" s="7" t="e">
        <f t="shared" si="20"/>
        <v>#N/A</v>
      </c>
      <c r="DV45" s="7" t="e">
        <f t="shared" si="14"/>
        <v>#N/A</v>
      </c>
    </row>
    <row r="46" spans="1:126" x14ac:dyDescent="0.25">
      <c r="CU46" s="10"/>
      <c r="DA46" s="2" t="s">
        <v>33</v>
      </c>
      <c r="DB46" s="2">
        <v>163</v>
      </c>
      <c r="DC46" s="4">
        <f t="shared" si="30"/>
        <v>4432.25</v>
      </c>
      <c r="DD46" s="13">
        <f t="shared" si="30"/>
        <v>1829.5</v>
      </c>
      <c r="DE46" s="13">
        <f t="shared" si="30"/>
        <v>0</v>
      </c>
      <c r="DG46" s="2" t="s">
        <v>33</v>
      </c>
      <c r="DH46" s="5">
        <f t="shared" si="15"/>
        <v>6.7473245139977781E-2</v>
      </c>
      <c r="DI46" s="5">
        <f t="shared" si="16"/>
        <v>9.0515535325549179E-2</v>
      </c>
      <c r="DJ46" s="5">
        <f t="shared" si="17"/>
        <v>0</v>
      </c>
      <c r="DM46" s="78"/>
      <c r="DN46" s="79"/>
      <c r="DR46" s="8"/>
      <c r="DS46" s="9" t="s">
        <v>38</v>
      </c>
      <c r="DT46" s="7" t="e">
        <f t="shared" si="19"/>
        <v>#N/A</v>
      </c>
      <c r="DU46" s="7" t="e">
        <f t="shared" si="20"/>
        <v>#N/A</v>
      </c>
      <c r="DV46" s="7" t="e">
        <f t="shared" si="14"/>
        <v>#N/A</v>
      </c>
    </row>
    <row r="47" spans="1:126" x14ac:dyDescent="0.25">
      <c r="CT47" s="76" t="s">
        <v>104</v>
      </c>
      <c r="CU47" s="77">
        <f>SUM(CU3:CU38)</f>
        <v>670792.75</v>
      </c>
      <c r="CV47" s="77">
        <f>SUM(CV3:CV38)</f>
        <v>228617</v>
      </c>
      <c r="CW47" s="77">
        <f>SUM(CW3:CW38)</f>
        <v>253013</v>
      </c>
      <c r="DA47" s="2" t="s">
        <v>43</v>
      </c>
      <c r="DB47" s="2">
        <v>100</v>
      </c>
      <c r="DC47" s="4">
        <f t="shared" ref="DC47:DE48" si="31">CU25</f>
        <v>0</v>
      </c>
      <c r="DD47" s="13">
        <f t="shared" si="31"/>
        <v>0</v>
      </c>
      <c r="DE47" s="13">
        <f t="shared" si="31"/>
        <v>0</v>
      </c>
      <c r="DG47" s="2" t="s">
        <v>43</v>
      </c>
      <c r="DH47" s="5">
        <f t="shared" si="15"/>
        <v>0</v>
      </c>
      <c r="DI47" s="5">
        <f t="shared" si="16"/>
        <v>0</v>
      </c>
      <c r="DJ47" s="5">
        <f t="shared" si="17"/>
        <v>0</v>
      </c>
      <c r="DM47" s="6"/>
      <c r="DN47" s="14"/>
      <c r="DO47" s="1" t="e">
        <f t="shared" si="11"/>
        <v>#N/A</v>
      </c>
      <c r="DP47" s="1" t="e">
        <f t="shared" si="12"/>
        <v>#N/A</v>
      </c>
      <c r="DQ47" s="1" t="e">
        <f t="shared" si="13"/>
        <v>#N/A</v>
      </c>
      <c r="DR47" s="8"/>
      <c r="DS47" s="9"/>
      <c r="DT47" s="7"/>
      <c r="DU47" s="7"/>
      <c r="DV47" s="7"/>
    </row>
    <row r="48" spans="1:126" x14ac:dyDescent="0.25">
      <c r="CT48" s="76" t="s">
        <v>103</v>
      </c>
      <c r="CU48" s="77">
        <f>DC55</f>
        <v>670792.75</v>
      </c>
      <c r="CV48" s="77">
        <f>DD55</f>
        <v>228617</v>
      </c>
      <c r="CW48" s="77">
        <f>DE55</f>
        <v>253013</v>
      </c>
      <c r="DA48" s="2" t="s">
        <v>39</v>
      </c>
      <c r="DB48" s="2">
        <v>20</v>
      </c>
      <c r="DC48" s="4">
        <f t="shared" si="31"/>
        <v>0</v>
      </c>
      <c r="DD48" s="13">
        <f t="shared" si="31"/>
        <v>0</v>
      </c>
      <c r="DE48" s="13">
        <f t="shared" si="31"/>
        <v>0</v>
      </c>
      <c r="DG48" s="2" t="s">
        <v>39</v>
      </c>
      <c r="DH48" s="5">
        <f t="shared" si="15"/>
        <v>0</v>
      </c>
      <c r="DI48" s="5">
        <f t="shared" si="16"/>
        <v>0</v>
      </c>
      <c r="DJ48" s="5">
        <f t="shared" si="17"/>
        <v>0</v>
      </c>
      <c r="DM48" s="6"/>
      <c r="DO48" s="1" t="e">
        <f t="shared" si="11"/>
        <v>#N/A</v>
      </c>
      <c r="DP48" s="1" t="e">
        <f t="shared" si="12"/>
        <v>#N/A</v>
      </c>
      <c r="DQ48" s="1" t="e">
        <f t="shared" si="13"/>
        <v>#N/A</v>
      </c>
      <c r="DR48" s="8"/>
      <c r="DS48" s="9"/>
      <c r="DT48" s="7"/>
      <c r="DU48" s="7"/>
      <c r="DV48" s="7"/>
    </row>
    <row r="49" spans="105:126" x14ac:dyDescent="0.25">
      <c r="DA49" s="2" t="s">
        <v>107</v>
      </c>
      <c r="DB49" s="2">
        <v>24</v>
      </c>
      <c r="DC49" s="4">
        <f>CU36</f>
        <v>43</v>
      </c>
      <c r="DD49" s="13">
        <f t="shared" ref="DD49:DE49" si="32">CV36</f>
        <v>111.5</v>
      </c>
      <c r="DE49" s="13">
        <f t="shared" si="32"/>
        <v>0</v>
      </c>
      <c r="DG49" s="2" t="s">
        <v>107</v>
      </c>
      <c r="DH49" s="5">
        <f t="shared" si="15"/>
        <v>4.4458229942100913E-3</v>
      </c>
      <c r="DI49" s="5">
        <f t="shared" si="16"/>
        <v>3.746639784946236E-2</v>
      </c>
      <c r="DJ49" s="5">
        <f t="shared" si="17"/>
        <v>0</v>
      </c>
      <c r="DM49" s="6"/>
      <c r="DO49" s="1" t="e">
        <f t="shared" si="11"/>
        <v>#N/A</v>
      </c>
      <c r="DP49" s="1" t="e">
        <f t="shared" si="12"/>
        <v>#N/A</v>
      </c>
      <c r="DQ49" s="1" t="e">
        <f t="shared" si="13"/>
        <v>#N/A</v>
      </c>
      <c r="DR49" s="8"/>
      <c r="DS49" s="9"/>
      <c r="DT49" s="7"/>
      <c r="DU49" s="7"/>
      <c r="DV49" s="7"/>
    </row>
    <row r="50" spans="105:126" x14ac:dyDescent="0.25">
      <c r="DA50" s="2" t="s">
        <v>46</v>
      </c>
      <c r="DB50" s="2">
        <v>10</v>
      </c>
      <c r="DC50" s="4"/>
      <c r="DD50" s="13"/>
      <c r="DE50" s="13"/>
      <c r="DG50" s="2" t="s">
        <v>46</v>
      </c>
      <c r="DH50" s="5">
        <f t="shared" si="15"/>
        <v>0</v>
      </c>
      <c r="DI50" s="5">
        <f t="shared" si="16"/>
        <v>0</v>
      </c>
      <c r="DJ50" s="5">
        <f t="shared" si="17"/>
        <v>0</v>
      </c>
      <c r="DM50" s="6"/>
      <c r="DO50" s="1" t="e">
        <f t="shared" si="11"/>
        <v>#N/A</v>
      </c>
      <c r="DP50" s="1" t="e">
        <f t="shared" si="12"/>
        <v>#N/A</v>
      </c>
      <c r="DQ50" s="1" t="e">
        <f t="shared" si="13"/>
        <v>#N/A</v>
      </c>
      <c r="DR50" s="8"/>
    </row>
    <row r="51" spans="105:126" x14ac:dyDescent="0.25">
      <c r="DA51" s="2" t="s">
        <v>40</v>
      </c>
      <c r="DB51" s="2">
        <v>24</v>
      </c>
      <c r="DC51" s="4"/>
      <c r="DD51" s="13"/>
      <c r="DE51" s="13"/>
      <c r="DG51" s="2" t="s">
        <v>40</v>
      </c>
      <c r="DH51" s="5">
        <f t="shared" si="15"/>
        <v>0</v>
      </c>
      <c r="DI51" s="5">
        <f t="shared" si="16"/>
        <v>0</v>
      </c>
      <c r="DJ51" s="5">
        <f t="shared" si="17"/>
        <v>0</v>
      </c>
      <c r="DM51" s="6"/>
      <c r="DO51" s="1" t="e">
        <f t="shared" si="11"/>
        <v>#N/A</v>
      </c>
      <c r="DP51" s="1" t="e">
        <f t="shared" si="12"/>
        <v>#N/A</v>
      </c>
      <c r="DQ51" s="1" t="e">
        <f t="shared" si="13"/>
        <v>#N/A</v>
      </c>
    </row>
    <row r="52" spans="105:126" x14ac:dyDescent="0.25">
      <c r="DA52" s="2" t="s">
        <v>55</v>
      </c>
      <c r="DB52" s="2">
        <v>24</v>
      </c>
      <c r="DC52" s="4"/>
      <c r="DD52" s="13"/>
      <c r="DE52" s="13"/>
      <c r="DG52" s="2" t="s">
        <v>55</v>
      </c>
      <c r="DH52" s="5">
        <f t="shared" si="15"/>
        <v>0</v>
      </c>
      <c r="DI52" s="5">
        <f t="shared" si="16"/>
        <v>0</v>
      </c>
      <c r="DJ52" s="5">
        <f t="shared" si="17"/>
        <v>0</v>
      </c>
    </row>
    <row r="53" spans="105:126" x14ac:dyDescent="0.25">
      <c r="DA53" s="2" t="s">
        <v>44</v>
      </c>
      <c r="DB53" s="2">
        <v>10</v>
      </c>
      <c r="DC53" s="4"/>
      <c r="DD53" s="13"/>
      <c r="DE53" s="13"/>
      <c r="DG53" s="1" t="s">
        <v>44</v>
      </c>
    </row>
    <row r="54" spans="105:126" x14ac:dyDescent="0.25">
      <c r="DA54" s="2" t="s">
        <v>45</v>
      </c>
      <c r="DB54" s="2">
        <v>8</v>
      </c>
      <c r="DC54" s="4"/>
      <c r="DD54" s="13"/>
      <c r="DE54" s="13"/>
      <c r="DG54" s="1" t="s">
        <v>45</v>
      </c>
    </row>
    <row r="55" spans="105:126" x14ac:dyDescent="0.25">
      <c r="DB55" s="12">
        <f>SUM(DB23:DB54)</f>
        <v>3484.71</v>
      </c>
      <c r="DC55" s="12">
        <f>SUM(DC23:DC54)</f>
        <v>670792.75</v>
      </c>
      <c r="DD55" s="12">
        <f>SUM(DD23:DD54)</f>
        <v>228617</v>
      </c>
      <c r="DE55" s="12">
        <f>SUM(DE23:DE54)</f>
        <v>253013</v>
      </c>
    </row>
    <row r="56" spans="105:126" x14ac:dyDescent="0.25">
      <c r="DA56" s="14" t="s">
        <v>100</v>
      </c>
      <c r="DB56" s="14"/>
      <c r="DC56" s="14"/>
      <c r="DD56" s="14"/>
      <c r="DE56" s="14"/>
    </row>
    <row r="57" spans="105:126" x14ac:dyDescent="0.25">
      <c r="DA57" s="14" t="s">
        <v>50</v>
      </c>
      <c r="DB57" s="74">
        <f>SUM(DB23:DB27)</f>
        <v>1356.5</v>
      </c>
      <c r="DC57" s="74">
        <f>SUM(DC23:DC27)</f>
        <v>351452.25</v>
      </c>
      <c r="DD57" s="74">
        <f>SUM(DD23:DD27)</f>
        <v>119304.75</v>
      </c>
      <c r="DE57" s="74">
        <f>SUM(DE23:DE27)</f>
        <v>134940.75</v>
      </c>
    </row>
    <row r="58" spans="105:126" x14ac:dyDescent="0.25">
      <c r="DA58" s="14" t="s">
        <v>0</v>
      </c>
      <c r="DB58" s="74">
        <f>SUM(DB29:DB31)</f>
        <v>810</v>
      </c>
      <c r="DC58" s="74">
        <f>SUM(DC29:DC31)</f>
        <v>242142.25</v>
      </c>
      <c r="DD58" s="74">
        <f>SUM(DD29:DD31)</f>
        <v>77345.25</v>
      </c>
      <c r="DE58" s="74">
        <f>SUM(DE29:DE31)</f>
        <v>108956.75</v>
      </c>
    </row>
    <row r="59" spans="105:126" x14ac:dyDescent="0.25">
      <c r="DA59" s="14" t="s">
        <v>51</v>
      </c>
      <c r="DB59" s="74">
        <f>SUM(DB33:DB40)</f>
        <v>574.41</v>
      </c>
      <c r="DC59" s="74">
        <f>SUM(DC33:DC40)</f>
        <v>43216.5</v>
      </c>
      <c r="DD59" s="74">
        <f>SUM(DD33:DD40)</f>
        <v>16953</v>
      </c>
      <c r="DE59" s="74">
        <f>SUM(DE33:DE40)</f>
        <v>7885.5</v>
      </c>
    </row>
    <row r="60" spans="105:126" x14ac:dyDescent="0.25">
      <c r="DA60" s="14" t="s">
        <v>52</v>
      </c>
      <c r="DB60" s="74">
        <f>SUM(DB44:DB54)</f>
        <v>703.8</v>
      </c>
      <c r="DC60" s="74">
        <f t="shared" ref="DC60:DE60" si="33">SUM(DC44:DC54)</f>
        <v>33654.5</v>
      </c>
      <c r="DD60" s="74">
        <f t="shared" si="33"/>
        <v>14602.75</v>
      </c>
      <c r="DE60" s="74">
        <f t="shared" si="33"/>
        <v>1230</v>
      </c>
    </row>
    <row r="61" spans="105:126" x14ac:dyDescent="0.25">
      <c r="DA61" s="14" t="s">
        <v>101</v>
      </c>
      <c r="DB61" s="14"/>
      <c r="DC61" s="14"/>
      <c r="DD61" s="14"/>
      <c r="DE61" s="14"/>
    </row>
    <row r="62" spans="105:126" x14ac:dyDescent="0.25">
      <c r="DA62" s="14" t="s">
        <v>50</v>
      </c>
      <c r="DB62" s="14"/>
      <c r="DC62" s="5">
        <f t="shared" ref="DC62:DE65" si="34">DC57/DC$55</f>
        <v>0.52393567163628407</v>
      </c>
      <c r="DD62" s="5">
        <f t="shared" si="34"/>
        <v>0.52185423656158558</v>
      </c>
      <c r="DE62" s="5">
        <f t="shared" si="34"/>
        <v>0.53333524364360729</v>
      </c>
    </row>
    <row r="63" spans="105:126" x14ac:dyDescent="0.25">
      <c r="DA63" s="14" t="s">
        <v>0</v>
      </c>
      <c r="DB63" s="14"/>
      <c r="DC63" s="5">
        <f t="shared" si="34"/>
        <v>0.36097922942667465</v>
      </c>
      <c r="DD63" s="5">
        <f t="shared" si="34"/>
        <v>0.33831801659544131</v>
      </c>
      <c r="DE63" s="5">
        <f t="shared" si="34"/>
        <v>0.43063696331809037</v>
      </c>
    </row>
    <row r="64" spans="105:126" x14ac:dyDescent="0.25">
      <c r="DA64" s="14" t="s">
        <v>51</v>
      </c>
      <c r="DB64" s="14"/>
      <c r="DC64" s="5">
        <f t="shared" si="34"/>
        <v>6.4426009374728629E-2</v>
      </c>
      <c r="DD64" s="5">
        <f t="shared" si="34"/>
        <v>7.4154590428533312E-2</v>
      </c>
      <c r="DE64" s="5">
        <f t="shared" si="34"/>
        <v>3.1166382755036304E-2</v>
      </c>
    </row>
    <row r="65" spans="105:109" x14ac:dyDescent="0.25">
      <c r="DA65" s="14" t="s">
        <v>52</v>
      </c>
      <c r="DB65" s="14"/>
      <c r="DC65" s="5">
        <f t="shared" si="34"/>
        <v>5.0171233961607366E-2</v>
      </c>
      <c r="DD65" s="5">
        <f t="shared" si="34"/>
        <v>6.3874296312172757E-2</v>
      </c>
      <c r="DE65" s="5">
        <f t="shared" si="34"/>
        <v>4.8614102832660773E-3</v>
      </c>
    </row>
    <row r="66" spans="105:109" x14ac:dyDescent="0.25">
      <c r="DA66" s="14" t="s">
        <v>102</v>
      </c>
      <c r="DB66" s="14"/>
      <c r="DC66" s="14"/>
      <c r="DD66" s="14"/>
      <c r="DE66" s="14"/>
    </row>
    <row r="67" spans="105:109" x14ac:dyDescent="0.25">
      <c r="DA67" s="14" t="s">
        <v>50</v>
      </c>
      <c r="DB67" s="14"/>
      <c r="DC67" s="75">
        <f>DC57/30</f>
        <v>11715.075000000001</v>
      </c>
      <c r="DD67" s="75">
        <f>DD57/30</f>
        <v>3976.8249999999998</v>
      </c>
      <c r="DE67" s="13">
        <f t="shared" ref="DE67" si="35">DE57/30</f>
        <v>4498.0249999999996</v>
      </c>
    </row>
    <row r="68" spans="105:109" x14ac:dyDescent="0.25">
      <c r="DA68" s="14" t="s">
        <v>0</v>
      </c>
      <c r="DB68" s="14"/>
      <c r="DC68" s="13">
        <f t="shared" ref="DC68:DE70" si="36">DC58/30</f>
        <v>8071.4083333333338</v>
      </c>
      <c r="DD68" s="13">
        <f t="shared" si="36"/>
        <v>2578.1750000000002</v>
      </c>
      <c r="DE68" s="13">
        <f t="shared" si="36"/>
        <v>3631.8916666666669</v>
      </c>
    </row>
    <row r="69" spans="105:109" x14ac:dyDescent="0.25">
      <c r="DA69" s="14" t="s">
        <v>51</v>
      </c>
      <c r="DB69" s="14"/>
      <c r="DC69" s="13">
        <f t="shared" si="36"/>
        <v>1440.55</v>
      </c>
      <c r="DD69" s="13">
        <f t="shared" si="36"/>
        <v>565.1</v>
      </c>
      <c r="DE69" s="13">
        <f t="shared" si="36"/>
        <v>262.85000000000002</v>
      </c>
    </row>
    <row r="70" spans="105:109" x14ac:dyDescent="0.25">
      <c r="DA70" s="14" t="s">
        <v>52</v>
      </c>
      <c r="DB70" s="14"/>
      <c r="DC70" s="13">
        <f t="shared" si="36"/>
        <v>1121.8166666666666</v>
      </c>
      <c r="DD70" s="13">
        <f t="shared" si="36"/>
        <v>486.75833333333333</v>
      </c>
      <c r="DE70" s="13">
        <f t="shared" si="36"/>
        <v>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tabSelected="1" topLeftCell="G1" workbookViewId="0">
      <selection activeCell="T4" sqref="T4"/>
    </sheetView>
  </sheetViews>
  <sheetFormatPr defaultRowHeight="15" x14ac:dyDescent="0.25"/>
  <sheetData>
    <row r="1" spans="1:23" s="11" customFormat="1" x14ac:dyDescent="0.25">
      <c r="A1" s="11" t="s">
        <v>105</v>
      </c>
    </row>
    <row r="2" spans="1:23" x14ac:dyDescent="0.25">
      <c r="B2" t="s">
        <v>26</v>
      </c>
      <c r="C2" s="71">
        <f t="shared" ref="C2:G2" si="0">C49</f>
        <v>6.8818274719873376</v>
      </c>
      <c r="D2" s="71">
        <f t="shared" si="0"/>
        <v>6.840857116307359</v>
      </c>
      <c r="E2" s="71">
        <f t="shared" si="0"/>
        <v>6.7909401512736585</v>
      </c>
      <c r="F2" s="71">
        <f t="shared" si="0"/>
        <v>6.8064789936933785</v>
      </c>
      <c r="G2" s="71">
        <f t="shared" si="0"/>
        <v>6.7909401512736585</v>
      </c>
      <c r="H2" s="71">
        <f>H49</f>
        <v>6.9895177286116414</v>
      </c>
      <c r="I2" s="71">
        <f t="shared" ref="I2:P2" si="1">I49</f>
        <v>0</v>
      </c>
      <c r="J2" s="71" t="str">
        <f t="shared" si="1"/>
        <v>SLR/kWh</v>
      </c>
      <c r="K2" s="71">
        <f t="shared" si="1"/>
        <v>8.9766656719873374</v>
      </c>
      <c r="L2" s="71">
        <f t="shared" si="1"/>
        <v>8.8857783512736557</v>
      </c>
      <c r="M2" s="71">
        <f t="shared" si="1"/>
        <v>8.9044819386090559</v>
      </c>
      <c r="N2" s="71">
        <f t="shared" si="1"/>
        <v>9.1186708269104866</v>
      </c>
      <c r="O2" s="71">
        <f t="shared" si="1"/>
        <v>9.1823965647559866</v>
      </c>
      <c r="P2" s="71">
        <f t="shared" si="1"/>
        <v>8.9766656719873374</v>
      </c>
      <c r="Q2" s="81"/>
      <c r="R2" s="81" t="s">
        <v>26</v>
      </c>
      <c r="S2">
        <f>INDEX(N$2:N$27,MATCH(R2,B$2:B27,0))</f>
        <v>9.1186708269104866</v>
      </c>
      <c r="V2" t="s">
        <v>39</v>
      </c>
      <c r="W2">
        <v>0</v>
      </c>
    </row>
    <row r="3" spans="1:23" x14ac:dyDescent="0.25">
      <c r="B3" t="s">
        <v>27</v>
      </c>
      <c r="C3" s="71">
        <f t="shared" ref="C3:G3" si="2">C49</f>
        <v>6.8818274719873376</v>
      </c>
      <c r="D3" s="71">
        <f t="shared" si="2"/>
        <v>6.840857116307359</v>
      </c>
      <c r="E3" s="71">
        <f t="shared" si="2"/>
        <v>6.7909401512736585</v>
      </c>
      <c r="F3" s="71">
        <f t="shared" si="2"/>
        <v>6.8064789936933785</v>
      </c>
      <c r="G3" s="71">
        <f t="shared" si="2"/>
        <v>6.7909401512736585</v>
      </c>
      <c r="H3" s="71">
        <f>H49</f>
        <v>6.9895177286116414</v>
      </c>
      <c r="I3" s="71">
        <f t="shared" ref="I3:P3" si="3">I49</f>
        <v>0</v>
      </c>
      <c r="J3" s="71" t="str">
        <f t="shared" si="3"/>
        <v>SLR/kWh</v>
      </c>
      <c r="K3" s="71">
        <f t="shared" si="3"/>
        <v>8.9766656719873374</v>
      </c>
      <c r="L3" s="71">
        <f t="shared" si="3"/>
        <v>8.8857783512736557</v>
      </c>
      <c r="M3" s="71">
        <f t="shared" si="3"/>
        <v>8.9044819386090559</v>
      </c>
      <c r="N3" s="71">
        <f t="shared" si="3"/>
        <v>9.1186708269104866</v>
      </c>
      <c r="O3" s="71">
        <f t="shared" si="3"/>
        <v>9.1823965647559866</v>
      </c>
      <c r="P3" s="71">
        <f t="shared" si="3"/>
        <v>8.9766656719873374</v>
      </c>
      <c r="Q3" s="81"/>
      <c r="R3" s="81" t="s">
        <v>27</v>
      </c>
      <c r="S3" s="81">
        <f>INDEX(N$2:N$27,MATCH(R3,B$2:B28,0))</f>
        <v>9.1186708269104866</v>
      </c>
      <c r="V3" t="s">
        <v>41</v>
      </c>
      <c r="W3">
        <v>0</v>
      </c>
    </row>
    <row r="4" spans="1:23" x14ac:dyDescent="0.25">
      <c r="B4" t="s">
        <v>28</v>
      </c>
      <c r="C4" s="71">
        <f t="shared" ref="C4:G4" si="4">C49</f>
        <v>6.8818274719873376</v>
      </c>
      <c r="D4" s="71">
        <f t="shared" si="4"/>
        <v>6.840857116307359</v>
      </c>
      <c r="E4" s="71">
        <f t="shared" si="4"/>
        <v>6.7909401512736585</v>
      </c>
      <c r="F4" s="71">
        <f t="shared" si="4"/>
        <v>6.8064789936933785</v>
      </c>
      <c r="G4" s="71">
        <f t="shared" si="4"/>
        <v>6.7909401512736585</v>
      </c>
      <c r="H4" s="71">
        <f>H49</f>
        <v>6.9895177286116414</v>
      </c>
      <c r="I4" s="71">
        <f t="shared" ref="I4:P4" si="5">I49</f>
        <v>0</v>
      </c>
      <c r="J4" s="71" t="str">
        <f t="shared" si="5"/>
        <v>SLR/kWh</v>
      </c>
      <c r="K4" s="71">
        <f t="shared" si="5"/>
        <v>8.9766656719873374</v>
      </c>
      <c r="L4" s="71">
        <f t="shared" si="5"/>
        <v>8.8857783512736557</v>
      </c>
      <c r="M4" s="71">
        <f t="shared" si="5"/>
        <v>8.9044819386090559</v>
      </c>
      <c r="N4" s="71">
        <f t="shared" si="5"/>
        <v>9.1186708269104866</v>
      </c>
      <c r="O4" s="71">
        <f t="shared" si="5"/>
        <v>9.1823965647559866</v>
      </c>
      <c r="P4" s="71">
        <f t="shared" si="5"/>
        <v>8.9766656719873374</v>
      </c>
      <c r="Q4" s="81"/>
      <c r="R4" s="81" t="s">
        <v>28</v>
      </c>
      <c r="S4" s="81">
        <f>INDEX(N$2:N$27,MATCH(R4,B$2:B29,0))</f>
        <v>9.1186708269104866</v>
      </c>
      <c r="V4" t="s">
        <v>53</v>
      </c>
      <c r="W4">
        <v>0</v>
      </c>
    </row>
    <row r="5" spans="1:23" x14ac:dyDescent="0.25">
      <c r="B5" t="s">
        <v>30</v>
      </c>
      <c r="C5" s="72">
        <f t="shared" ref="C5:G5" si="6">C55</f>
        <v>16.449984725024237</v>
      </c>
      <c r="D5" s="72">
        <f t="shared" si="6"/>
        <v>16.637506657384041</v>
      </c>
      <c r="E5" s="72">
        <f t="shared" si="6"/>
        <v>16.449984725024237</v>
      </c>
      <c r="F5" s="72">
        <f t="shared" si="6"/>
        <v>16.508308073424303</v>
      </c>
      <c r="G5" s="72">
        <f t="shared" si="6"/>
        <v>16.449984725024237</v>
      </c>
      <c r="H5" s="72">
        <f>H55</f>
        <v>16.508308073424303</v>
      </c>
      <c r="I5" s="72">
        <f t="shared" ref="I5:P5" si="7">I55</f>
        <v>0</v>
      </c>
      <c r="J5" s="72" t="str">
        <f t="shared" si="7"/>
        <v>SLR/kWh</v>
      </c>
      <c r="K5" s="72">
        <f t="shared" si="7"/>
        <v>16.456272879712841</v>
      </c>
      <c r="L5" s="72">
        <f t="shared" si="7"/>
        <v>16.456272879712841</v>
      </c>
      <c r="M5" s="72">
        <f t="shared" si="7"/>
        <v>16.536433714144817</v>
      </c>
      <c r="N5" s="72">
        <f t="shared" si="7"/>
        <v>16.456272879712841</v>
      </c>
      <c r="O5" s="72">
        <f t="shared" si="7"/>
        <v>16.514805799220273</v>
      </c>
      <c r="P5" s="72">
        <f t="shared" si="7"/>
        <v>16.924600657108723</v>
      </c>
      <c r="Q5" s="81"/>
      <c r="R5" s="81" t="s">
        <v>38</v>
      </c>
      <c r="S5" s="81">
        <f>INDEX(N$2:N$27,MATCH(R5,B$2:B30,0))</f>
        <v>78.150742832968348</v>
      </c>
      <c r="V5" t="s">
        <v>43</v>
      </c>
      <c r="W5">
        <v>0</v>
      </c>
    </row>
    <row r="6" spans="1:23" x14ac:dyDescent="0.25">
      <c r="B6" t="s">
        <v>32</v>
      </c>
      <c r="C6" s="71">
        <f t="shared" ref="C6:G6" si="8">C41</f>
        <v>18.418131972646528</v>
      </c>
      <c r="D6" s="71">
        <f t="shared" si="8"/>
        <v>18.741543903924811</v>
      </c>
      <c r="E6" s="71">
        <f t="shared" si="8"/>
        <v>18.418131972646528</v>
      </c>
      <c r="F6" s="71">
        <f t="shared" si="8"/>
        <v>18.518720029239766</v>
      </c>
      <c r="G6" s="71">
        <f t="shared" si="8"/>
        <v>18.418131972646528</v>
      </c>
      <c r="H6" s="71">
        <f>H41</f>
        <v>18.518720029239766</v>
      </c>
      <c r="I6" s="71">
        <f t="shared" ref="I6:P6" si="9">I41</f>
        <v>0</v>
      </c>
      <c r="J6" s="71" t="str">
        <f t="shared" si="9"/>
        <v>SLR/kWh</v>
      </c>
      <c r="K6" s="71">
        <f t="shared" si="9"/>
        <v>18.438175465716455</v>
      </c>
      <c r="L6" s="71">
        <f t="shared" si="9"/>
        <v>18.481449948181023</v>
      </c>
      <c r="M6" s="71">
        <f t="shared" si="9"/>
        <v>18.580679787146501</v>
      </c>
      <c r="N6" s="71">
        <f t="shared" si="9"/>
        <v>18.438175465716455</v>
      </c>
      <c r="O6" s="71">
        <f t="shared" si="9"/>
        <v>18.551119405418625</v>
      </c>
      <c r="P6" s="71">
        <f t="shared" si="9"/>
        <v>18.438175465716455</v>
      </c>
      <c r="Q6" s="81"/>
      <c r="R6" s="81" t="s">
        <v>36</v>
      </c>
      <c r="S6" s="81">
        <f>INDEX(N$2:N$27,MATCH(R6,B$2:B31,0))</f>
        <v>45.170561510327481</v>
      </c>
      <c r="V6" t="s">
        <v>42</v>
      </c>
      <c r="W6">
        <v>0</v>
      </c>
    </row>
    <row r="7" spans="1:23" x14ac:dyDescent="0.25">
      <c r="B7" t="s">
        <v>31</v>
      </c>
      <c r="C7" s="71">
        <f t="shared" ref="C7:G7" si="10">C51</f>
        <v>17.699254737933078</v>
      </c>
      <c r="D7" s="71">
        <f t="shared" si="10"/>
        <v>17.81023847586528</v>
      </c>
      <c r="E7" s="71">
        <f t="shared" si="10"/>
        <v>17.446407919878762</v>
      </c>
      <c r="F7" s="71">
        <f t="shared" si="10"/>
        <v>17.514537922113291</v>
      </c>
      <c r="G7" s="71">
        <f t="shared" si="10"/>
        <v>17.55398661488314</v>
      </c>
      <c r="H7" s="71">
        <f>H51</f>
        <v>17.698403981351291</v>
      </c>
      <c r="I7" s="71">
        <f t="shared" ref="I7:P7" si="11">I51</f>
        <v>0</v>
      </c>
      <c r="J7" s="71" t="str">
        <f t="shared" si="11"/>
        <v>SLR/kWh</v>
      </c>
      <c r="K7" s="71">
        <f t="shared" si="11"/>
        <v>17.501754826382026</v>
      </c>
      <c r="L7" s="71">
        <f t="shared" si="11"/>
        <v>17.671961039886039</v>
      </c>
      <c r="M7" s="71">
        <f t="shared" si="11"/>
        <v>18.91446437424942</v>
      </c>
      <c r="N7" s="71">
        <f t="shared" si="11"/>
        <v>18.536821024682862</v>
      </c>
      <c r="O7" s="71">
        <f t="shared" si="11"/>
        <v>18.696303916503048</v>
      </c>
      <c r="P7" s="71">
        <f t="shared" si="11"/>
        <v>17.501754826382026</v>
      </c>
      <c r="Q7" s="81"/>
      <c r="R7" s="81" t="s">
        <v>29</v>
      </c>
      <c r="S7" s="81">
        <f>INDEX(N$2:N$27,MATCH(R7,B$2:B32,0))</f>
        <v>18.350835863880558</v>
      </c>
      <c r="V7" t="s">
        <v>46</v>
      </c>
      <c r="W7">
        <v>0</v>
      </c>
    </row>
    <row r="8" spans="1:23" x14ac:dyDescent="0.25">
      <c r="B8" t="s">
        <v>29</v>
      </c>
      <c r="C8" s="71">
        <f t="shared" ref="C8:G8" si="12">C47</f>
        <v>18.511089276198646</v>
      </c>
      <c r="D8" s="71">
        <f t="shared" si="12"/>
        <v>18.281234816974589</v>
      </c>
      <c r="E8" s="71">
        <f t="shared" si="12"/>
        <v>18.660250864117518</v>
      </c>
      <c r="F8" s="71">
        <f t="shared" si="12"/>
        <v>18.567058257223565</v>
      </c>
      <c r="G8" s="71">
        <f t="shared" si="12"/>
        <v>18.319996658427964</v>
      </c>
      <c r="H8" s="71">
        <f>H47</f>
        <v>18.288876671849838</v>
      </c>
      <c r="I8" s="71">
        <f t="shared" ref="I8:P8" si="13">I47</f>
        <v>0</v>
      </c>
      <c r="J8" s="71" t="str">
        <f t="shared" si="13"/>
        <v>SLR/kWh</v>
      </c>
      <c r="K8" s="71">
        <f t="shared" si="13"/>
        <v>23.234129508516514</v>
      </c>
      <c r="L8" s="71">
        <f t="shared" si="13"/>
        <v>18.685426177135554</v>
      </c>
      <c r="M8" s="71">
        <f t="shared" si="13"/>
        <v>18.244890595911581</v>
      </c>
      <c r="N8" s="71">
        <f t="shared" si="13"/>
        <v>18.350835863880558</v>
      </c>
      <c r="O8" s="71">
        <f t="shared" si="13"/>
        <v>18.408715769895043</v>
      </c>
      <c r="P8" s="71">
        <f t="shared" si="13"/>
        <v>18.040609960693367</v>
      </c>
      <c r="Q8" s="81"/>
      <c r="R8" s="81" t="s">
        <v>34</v>
      </c>
      <c r="S8" s="81">
        <f>INDEX(N$2:N$27,MATCH(R8,B$2:B33,0))</f>
        <v>20.821022006259266</v>
      </c>
      <c r="V8" t="s">
        <v>40</v>
      </c>
      <c r="W8">
        <v>0</v>
      </c>
    </row>
    <row r="9" spans="1:23" x14ac:dyDescent="0.25">
      <c r="B9" t="s">
        <v>34</v>
      </c>
      <c r="C9" s="71">
        <f t="shared" ref="C9:G9" si="14">C39</f>
        <v>20.731152133091747</v>
      </c>
      <c r="D9" s="71">
        <f t="shared" si="14"/>
        <v>21.227238420016047</v>
      </c>
      <c r="E9" s="71">
        <f t="shared" si="14"/>
        <v>20.731152133091747</v>
      </c>
      <c r="F9" s="71">
        <f t="shared" si="14"/>
        <v>20.885492340686273</v>
      </c>
      <c r="G9" s="71">
        <f t="shared" si="14"/>
        <v>20.731152133091747</v>
      </c>
      <c r="H9" s="71">
        <f>H39</f>
        <v>20.885492340686273</v>
      </c>
      <c r="I9" s="71">
        <f t="shared" ref="I9:P9" si="15">I39</f>
        <v>0</v>
      </c>
      <c r="J9" s="71" t="str">
        <f t="shared" si="15"/>
        <v>SLR/kWh</v>
      </c>
      <c r="K9" s="71">
        <f t="shared" si="15"/>
        <v>20.821022006259266</v>
      </c>
      <c r="L9" s="71">
        <f t="shared" si="15"/>
        <v>20.821022006259266</v>
      </c>
      <c r="M9" s="71">
        <f t="shared" si="15"/>
        <v>20.978357264433551</v>
      </c>
      <c r="N9" s="71">
        <f t="shared" si="15"/>
        <v>20.821022006259266</v>
      </c>
      <c r="O9" s="71">
        <f t="shared" si="15"/>
        <v>20.978357264433551</v>
      </c>
      <c r="P9" s="71">
        <f t="shared" si="15"/>
        <v>20.821022006259266</v>
      </c>
      <c r="Q9" s="81"/>
      <c r="R9" s="81" t="s">
        <v>32</v>
      </c>
      <c r="S9" s="81">
        <f>INDEX(N$2:N$27,MATCH(R9,B$2:B34,0))</f>
        <v>18.438175465716455</v>
      </c>
      <c r="V9" t="s">
        <v>44</v>
      </c>
      <c r="W9">
        <v>0</v>
      </c>
    </row>
    <row r="10" spans="1:23" x14ac:dyDescent="0.25">
      <c r="B10" t="s">
        <v>35</v>
      </c>
      <c r="C10" s="71">
        <f t="shared" ref="C10:G10" si="16">C63</f>
        <v>19.309412404213067</v>
      </c>
      <c r="D10" s="71">
        <f t="shared" si="16"/>
        <v>19.472611954813452</v>
      </c>
      <c r="E10" s="71">
        <f t="shared" si="16"/>
        <v>19.350536994570142</v>
      </c>
      <c r="F10" s="71">
        <f t="shared" si="16"/>
        <v>19.379073481412778</v>
      </c>
      <c r="G10" s="71">
        <f t="shared" si="16"/>
        <v>19.406087970817154</v>
      </c>
      <c r="H10" s="71">
        <f>H63</f>
        <v>19.421568421345654</v>
      </c>
      <c r="I10" s="71">
        <f t="shared" ref="I10:P10" si="17">I63</f>
        <v>0</v>
      </c>
      <c r="J10" s="71" t="str">
        <f t="shared" si="17"/>
        <v>SLR/kWh</v>
      </c>
      <c r="K10" s="71">
        <f t="shared" si="17"/>
        <v>19.596613597885185</v>
      </c>
      <c r="L10" s="71">
        <f t="shared" si="17"/>
        <v>19.735839400975401</v>
      </c>
      <c r="M10" s="71">
        <f t="shared" si="17"/>
        <v>0</v>
      </c>
      <c r="N10" s="71">
        <f t="shared" si="17"/>
        <v>19.603068281601459</v>
      </c>
      <c r="O10" s="71">
        <f t="shared" si="17"/>
        <v>19.679042606653638</v>
      </c>
      <c r="P10" s="71">
        <f t="shared" si="17"/>
        <v>19.609525208782408</v>
      </c>
      <c r="Q10" s="81"/>
      <c r="R10" s="81" t="s">
        <v>31</v>
      </c>
      <c r="S10" s="81">
        <f>INDEX(N$2:N$27,MATCH(R10,B$2:B35,0))</f>
        <v>18.536821024682862</v>
      </c>
      <c r="V10" t="s">
        <v>26</v>
      </c>
      <c r="W10">
        <v>9.1186708269104866</v>
      </c>
    </row>
    <row r="11" spans="1:23" x14ac:dyDescent="0.25">
      <c r="B11" t="s">
        <v>39</v>
      </c>
      <c r="C11" s="71">
        <f t="shared" ref="C11:G11" si="18">C73</f>
        <v>20.478971251494279</v>
      </c>
      <c r="D11" s="71">
        <f t="shared" si="18"/>
        <v>20.629717263776172</v>
      </c>
      <c r="E11" s="71">
        <f t="shared" si="18"/>
        <v>20.357245008629981</v>
      </c>
      <c r="F11" s="71">
        <f t="shared" si="18"/>
        <v>20.227893932439702</v>
      </c>
      <c r="G11" s="71">
        <f t="shared" si="18"/>
        <v>20.514373403928978</v>
      </c>
      <c r="H11" s="71">
        <f>H73</f>
        <v>20.805214604834568</v>
      </c>
      <c r="I11" s="71">
        <f t="shared" ref="I11:P11" si="19">I73</f>
        <v>0</v>
      </c>
      <c r="J11" s="71" t="str">
        <f t="shared" si="19"/>
        <v>SLR/kWh</v>
      </c>
      <c r="K11" s="71">
        <f t="shared" si="19"/>
        <v>0</v>
      </c>
      <c r="L11" s="71">
        <f t="shared" si="19"/>
        <v>0</v>
      </c>
      <c r="M11" s="71">
        <f t="shared" si="19"/>
        <v>0</v>
      </c>
      <c r="N11" s="71">
        <f t="shared" si="19"/>
        <v>0</v>
      </c>
      <c r="O11" s="71">
        <f t="shared" si="19"/>
        <v>0</v>
      </c>
      <c r="P11" s="71">
        <f t="shared" si="19"/>
        <v>0</v>
      </c>
      <c r="Q11" s="81"/>
      <c r="R11" s="81" t="s">
        <v>30</v>
      </c>
      <c r="S11" s="81">
        <f>INDEX(N$2:N$27,MATCH(R11,B$2:B36,0))</f>
        <v>16.456272879712841</v>
      </c>
      <c r="V11" t="s">
        <v>27</v>
      </c>
      <c r="W11">
        <v>9.1186708269104866</v>
      </c>
    </row>
    <row r="12" spans="1:23" x14ac:dyDescent="0.25">
      <c r="B12" t="s">
        <v>43</v>
      </c>
      <c r="C12" s="73">
        <f t="shared" ref="C12:G12" si="20">C75</f>
        <v>19.968213889840925</v>
      </c>
      <c r="D12" s="73">
        <f t="shared" si="20"/>
        <v>20.005126782557799</v>
      </c>
      <c r="E12" s="73">
        <f t="shared" si="20"/>
        <v>19.962781720376608</v>
      </c>
      <c r="F12" s="73">
        <f t="shared" si="20"/>
        <v>19.815423040757896</v>
      </c>
      <c r="G12" s="73">
        <f t="shared" si="20"/>
        <v>19.927962813507971</v>
      </c>
      <c r="H12" s="73">
        <f>H75</f>
        <v>20.020105514630032</v>
      </c>
      <c r="I12" s="73">
        <f t="shared" ref="I12:P12" si="21">I75</f>
        <v>0</v>
      </c>
      <c r="J12" s="73" t="str">
        <f t="shared" si="21"/>
        <v>SLR/kWh</v>
      </c>
      <c r="K12" s="73">
        <f t="shared" si="21"/>
        <v>0</v>
      </c>
      <c r="L12" s="73">
        <f t="shared" si="21"/>
        <v>0</v>
      </c>
      <c r="M12" s="73">
        <f t="shared" si="21"/>
        <v>0</v>
      </c>
      <c r="N12" s="73">
        <f t="shared" si="21"/>
        <v>0</v>
      </c>
      <c r="O12" s="73">
        <f t="shared" si="21"/>
        <v>0</v>
      </c>
      <c r="P12" s="73">
        <f t="shared" si="21"/>
        <v>0</v>
      </c>
      <c r="Q12" s="81"/>
      <c r="R12" s="81" t="s">
        <v>47</v>
      </c>
      <c r="S12" s="81">
        <f>INDEX(N$2:N$27,MATCH(R12,B$2:B37,0))</f>
        <v>39.041212745802582</v>
      </c>
      <c r="V12" t="s">
        <v>28</v>
      </c>
      <c r="W12">
        <v>9.1186708269104866</v>
      </c>
    </row>
    <row r="13" spans="1:23" x14ac:dyDescent="0.25">
      <c r="B13" t="s">
        <v>41</v>
      </c>
      <c r="C13" s="71">
        <f t="shared" ref="C13:G13" si="22">C77</f>
        <v>20.081368348063666</v>
      </c>
      <c r="D13" s="71">
        <f t="shared" si="22"/>
        <v>20.181802799773934</v>
      </c>
      <c r="E13" s="71">
        <f t="shared" si="22"/>
        <v>20.375212588260904</v>
      </c>
      <c r="F13" s="71">
        <f t="shared" si="22"/>
        <v>20.382009220083692</v>
      </c>
      <c r="G13" s="71">
        <f t="shared" si="22"/>
        <v>20.576339812690488</v>
      </c>
      <c r="H13" s="71">
        <f>H77</f>
        <v>20.335598233352211</v>
      </c>
      <c r="I13" s="71">
        <f t="shared" ref="I13:P13" si="23">I77</f>
        <v>0</v>
      </c>
      <c r="J13" s="71" t="str">
        <f t="shared" si="23"/>
        <v>SLR/kWh</v>
      </c>
      <c r="K13" s="71">
        <f t="shared" si="23"/>
        <v>0</v>
      </c>
      <c r="L13" s="71">
        <f t="shared" si="23"/>
        <v>0</v>
      </c>
      <c r="M13" s="71">
        <f t="shared" si="23"/>
        <v>0</v>
      </c>
      <c r="N13" s="71">
        <f t="shared" si="23"/>
        <v>0</v>
      </c>
      <c r="O13" s="71">
        <f t="shared" si="23"/>
        <v>0</v>
      </c>
      <c r="P13" s="71">
        <f t="shared" si="23"/>
        <v>0</v>
      </c>
      <c r="Q13" s="81"/>
      <c r="R13" s="81" t="s">
        <v>48</v>
      </c>
      <c r="S13" s="81">
        <f>INDEX(N$2:N$27,MATCH(R13,B$2:B38,0))</f>
        <v>38.911611929182733</v>
      </c>
      <c r="V13" t="s">
        <v>30</v>
      </c>
      <c r="W13">
        <v>16.456272879712841</v>
      </c>
    </row>
    <row r="14" spans="1:23" x14ac:dyDescent="0.25">
      <c r="B14" t="s">
        <v>33</v>
      </c>
      <c r="C14" s="71">
        <f t="shared" ref="C14:G14" si="24">C65</f>
        <v>24.262030495400861</v>
      </c>
      <c r="D14" s="71">
        <f t="shared" si="24"/>
        <v>24.26981679153797</v>
      </c>
      <c r="E14" s="71">
        <f t="shared" si="24"/>
        <v>24.263520044194586</v>
      </c>
      <c r="F14" s="71">
        <f t="shared" si="24"/>
        <v>24.121507835841811</v>
      </c>
      <c r="G14" s="71">
        <f t="shared" si="24"/>
        <v>24.348489284061326</v>
      </c>
      <c r="H14" s="71">
        <f>H65</f>
        <v>24.320632104939353</v>
      </c>
      <c r="I14" s="71">
        <f t="shared" ref="I14:P14" si="25">I65</f>
        <v>0</v>
      </c>
      <c r="J14" s="71" t="str">
        <f t="shared" si="25"/>
        <v>SLR/kWh</v>
      </c>
      <c r="K14" s="71">
        <f t="shared" si="25"/>
        <v>30.766607319068882</v>
      </c>
      <c r="L14" s="71">
        <f t="shared" si="25"/>
        <v>27.840348634310757</v>
      </c>
      <c r="M14" s="71">
        <f t="shared" si="25"/>
        <v>24.91924293097075</v>
      </c>
      <c r="N14" s="71">
        <f t="shared" si="25"/>
        <v>24.06695211496622</v>
      </c>
      <c r="O14" s="71">
        <f t="shared" si="25"/>
        <v>23.642680117482133</v>
      </c>
      <c r="P14" s="71">
        <f t="shared" si="25"/>
        <v>24.058810900824341</v>
      </c>
      <c r="Q14" s="81"/>
      <c r="R14" s="81" t="s">
        <v>49</v>
      </c>
      <c r="S14" s="81">
        <f>INDEX(N$2:N$27,MATCH(R14,B$2:B39,0))</f>
        <v>39.05471192918273</v>
      </c>
      <c r="V14" t="s">
        <v>29</v>
      </c>
      <c r="W14">
        <v>18.350835863880558</v>
      </c>
    </row>
    <row r="15" spans="1:23" x14ac:dyDescent="0.25">
      <c r="B15" t="s">
        <v>107</v>
      </c>
      <c r="C15" s="73">
        <f t="shared" ref="C15:G15" si="26">C67</f>
        <v>25.934646771316334</v>
      </c>
      <c r="D15" s="73">
        <f t="shared" si="26"/>
        <v>25.881211013690613</v>
      </c>
      <c r="E15" s="73">
        <f t="shared" si="26"/>
        <v>25.817783384615385</v>
      </c>
      <c r="F15" s="73">
        <f t="shared" si="26"/>
        <v>25.817783384615385</v>
      </c>
      <c r="G15" s="73">
        <f t="shared" si="26"/>
        <v>25.817783384615385</v>
      </c>
      <c r="H15" s="73">
        <f>H67</f>
        <v>25.817783384615385</v>
      </c>
      <c r="I15" s="73">
        <f t="shared" ref="I15:P15" si="27">I67</f>
        <v>0</v>
      </c>
      <c r="J15" s="73" t="str">
        <f t="shared" si="27"/>
        <v>SLR/kWh</v>
      </c>
      <c r="K15" s="73">
        <f t="shared" si="27"/>
        <v>25.925215409287883</v>
      </c>
      <c r="L15" s="73">
        <f t="shared" si="27"/>
        <v>26.070914181375532</v>
      </c>
      <c r="M15" s="73">
        <f t="shared" si="27"/>
        <v>25.720892539356608</v>
      </c>
      <c r="N15" s="73">
        <f t="shared" si="27"/>
        <v>25.910354780281644</v>
      </c>
      <c r="O15" s="73">
        <f t="shared" si="27"/>
        <v>0</v>
      </c>
      <c r="P15" s="73">
        <f t="shared" si="27"/>
        <v>0</v>
      </c>
      <c r="Q15" s="81"/>
      <c r="R15" s="81" t="s">
        <v>39</v>
      </c>
      <c r="S15" s="81">
        <f>INDEX(N$2:N$27,MATCH(R15,B$2:B40,0))</f>
        <v>0</v>
      </c>
      <c r="V15" t="s">
        <v>32</v>
      </c>
      <c r="W15">
        <v>18.438175465716455</v>
      </c>
    </row>
    <row r="16" spans="1:23" x14ac:dyDescent="0.25">
      <c r="B16" t="s">
        <v>40</v>
      </c>
      <c r="C16" s="81"/>
      <c r="D16" s="81"/>
      <c r="E16" s="81"/>
      <c r="F16" s="81"/>
      <c r="G16" s="81"/>
      <c r="I16" s="81"/>
      <c r="J16" s="81"/>
      <c r="K16" s="81"/>
      <c r="L16" s="81"/>
      <c r="M16" s="81"/>
      <c r="N16" s="81"/>
      <c r="O16" s="81"/>
      <c r="P16" s="81"/>
      <c r="Q16" s="81"/>
      <c r="R16" s="81" t="s">
        <v>41</v>
      </c>
      <c r="S16" s="81">
        <f>INDEX(N$2:N$27,MATCH(R16,B$2:B41,0))</f>
        <v>0</v>
      </c>
      <c r="V16" t="s">
        <v>31</v>
      </c>
      <c r="W16">
        <v>18.536821024682862</v>
      </c>
    </row>
    <row r="17" spans="1:23" x14ac:dyDescent="0.25">
      <c r="B17" t="s">
        <v>42</v>
      </c>
      <c r="C17" s="81"/>
      <c r="D17" s="81"/>
      <c r="E17" s="81"/>
      <c r="F17" s="81"/>
      <c r="G17" s="81"/>
      <c r="I17" s="81"/>
      <c r="J17" s="81"/>
      <c r="K17" s="81"/>
      <c r="L17" s="81"/>
      <c r="M17" s="81"/>
      <c r="N17" s="81"/>
      <c r="O17" s="81"/>
      <c r="P17" s="81"/>
      <c r="Q17" s="81"/>
      <c r="R17" s="81" t="s">
        <v>33</v>
      </c>
      <c r="S17" s="81">
        <f>INDEX(N$2:N$27,MATCH(R17,B$2:B42,0))</f>
        <v>24.06695211496622</v>
      </c>
      <c r="V17" t="s">
        <v>35</v>
      </c>
      <c r="W17">
        <v>19.603068281601459</v>
      </c>
    </row>
    <row r="18" spans="1:23" x14ac:dyDescent="0.25">
      <c r="B18" t="s">
        <v>46</v>
      </c>
      <c r="C18" s="81"/>
      <c r="D18" s="81"/>
      <c r="E18" s="81"/>
      <c r="F18" s="81"/>
      <c r="G18" s="81"/>
      <c r="I18" s="81"/>
      <c r="J18" s="81"/>
      <c r="K18" s="81"/>
      <c r="L18" s="81"/>
      <c r="M18" s="81"/>
      <c r="N18" s="81"/>
      <c r="O18" s="81"/>
      <c r="P18" s="81"/>
      <c r="Q18" s="81"/>
      <c r="R18" s="81" t="s">
        <v>35</v>
      </c>
      <c r="S18" s="81">
        <f>INDEX(N$2:N$27,MATCH(R18,B$2:B43,0))</f>
        <v>19.603068281601459</v>
      </c>
      <c r="V18" t="s">
        <v>34</v>
      </c>
      <c r="W18">
        <v>20.821022006259266</v>
      </c>
    </row>
    <row r="19" spans="1:23" x14ac:dyDescent="0.25">
      <c r="B19" t="s">
        <v>45</v>
      </c>
      <c r="C19" s="81"/>
      <c r="D19" s="81"/>
      <c r="E19" s="81"/>
      <c r="F19" s="81"/>
      <c r="G19" s="81"/>
      <c r="I19" s="81"/>
      <c r="J19" s="81"/>
      <c r="K19" s="81"/>
      <c r="L19" s="81"/>
      <c r="M19" s="81"/>
      <c r="N19" s="81"/>
      <c r="O19" s="81"/>
      <c r="P19" s="81"/>
      <c r="Q19" s="81"/>
      <c r="R19" s="81" t="s">
        <v>53</v>
      </c>
      <c r="S19" s="81">
        <f>INDEX(N$2:N$27,MATCH(R19,B$2:B44,0))</f>
        <v>0</v>
      </c>
      <c r="V19" t="s">
        <v>33</v>
      </c>
      <c r="W19">
        <v>24.06695211496622</v>
      </c>
    </row>
    <row r="20" spans="1:23" x14ac:dyDescent="0.25">
      <c r="B20" t="s">
        <v>44</v>
      </c>
      <c r="C20" s="81"/>
      <c r="D20" s="81"/>
      <c r="E20" s="81"/>
      <c r="F20" s="81"/>
      <c r="G20" s="81"/>
      <c r="I20" s="81"/>
      <c r="J20" s="81"/>
      <c r="K20" s="81"/>
      <c r="L20" s="81"/>
      <c r="M20" s="81"/>
      <c r="N20" s="81"/>
      <c r="O20" s="81"/>
      <c r="P20" s="81"/>
      <c r="Q20" s="81"/>
      <c r="R20" s="81" t="s">
        <v>43</v>
      </c>
      <c r="S20" s="81">
        <f>INDEX(N$2:N$27,MATCH(R20,B$2:B45,0))</f>
        <v>0</v>
      </c>
      <c r="V20" t="s">
        <v>107</v>
      </c>
      <c r="W20">
        <v>25.910354780281644</v>
      </c>
    </row>
    <row r="21" spans="1:23" x14ac:dyDescent="0.25">
      <c r="B21" t="s">
        <v>47</v>
      </c>
      <c r="C21" s="73">
        <f t="shared" ref="C21:G21" si="28">C57</f>
        <v>0</v>
      </c>
      <c r="D21" s="73">
        <f t="shared" si="28"/>
        <v>123.81114277592212</v>
      </c>
      <c r="E21" s="73">
        <f t="shared" si="28"/>
        <v>190.53483700546315</v>
      </c>
      <c r="F21" s="73">
        <f t="shared" si="28"/>
        <v>47.236777662414703</v>
      </c>
      <c r="G21" s="73">
        <f t="shared" si="28"/>
        <v>0</v>
      </c>
      <c r="H21" s="73">
        <f>H57</f>
        <v>60.582307644936009</v>
      </c>
      <c r="I21" s="73">
        <f t="shared" ref="I21:P21" si="29">I57</f>
        <v>0</v>
      </c>
      <c r="J21" s="73" t="str">
        <f t="shared" si="29"/>
        <v>SLR/kWh</v>
      </c>
      <c r="K21" s="73">
        <f t="shared" si="29"/>
        <v>88.608715405092084</v>
      </c>
      <c r="L21" s="73">
        <f t="shared" si="29"/>
        <v>104.86177479491893</v>
      </c>
      <c r="M21" s="73">
        <f t="shared" si="29"/>
        <v>44.882153138528139</v>
      </c>
      <c r="N21" s="73">
        <f t="shared" si="29"/>
        <v>39.041212745802582</v>
      </c>
      <c r="O21" s="73">
        <f t="shared" si="29"/>
        <v>44.554671957671957</v>
      </c>
      <c r="P21" s="73">
        <f t="shared" si="29"/>
        <v>46.020367385601865</v>
      </c>
      <c r="Q21" s="81"/>
      <c r="R21" s="81" t="s">
        <v>42</v>
      </c>
      <c r="S21" s="81">
        <f>INDEX(N$2:N$27,MATCH(R21,B$2:B46,0))</f>
        <v>0</v>
      </c>
      <c r="V21" t="s">
        <v>48</v>
      </c>
      <c r="W21">
        <v>38.911611929182733</v>
      </c>
    </row>
    <row r="22" spans="1:23" x14ac:dyDescent="0.25">
      <c r="B22" t="s">
        <v>48</v>
      </c>
      <c r="C22" s="73">
        <f t="shared" ref="C22:G22" si="30">C59</f>
        <v>0</v>
      </c>
      <c r="D22" s="73">
        <f t="shared" si="30"/>
        <v>124.85113389240283</v>
      </c>
      <c r="E22" s="73">
        <f t="shared" si="30"/>
        <v>191.57482199675812</v>
      </c>
      <c r="F22" s="73">
        <f t="shared" si="30"/>
        <v>48.276775808365471</v>
      </c>
      <c r="G22" s="73">
        <f t="shared" si="30"/>
        <v>0</v>
      </c>
      <c r="H22" s="73">
        <f>H59</f>
        <v>61.622304565777</v>
      </c>
      <c r="I22" s="73">
        <f t="shared" ref="I22:P22" si="31">I59</f>
        <v>0</v>
      </c>
      <c r="J22" s="73" t="str">
        <f t="shared" si="31"/>
        <v>SLR/kWh</v>
      </c>
      <c r="K22" s="73">
        <f t="shared" si="31"/>
        <v>88.479110038212184</v>
      </c>
      <c r="L22" s="73">
        <f t="shared" si="31"/>
        <v>104.7321679360202</v>
      </c>
      <c r="M22" s="73">
        <f t="shared" si="31"/>
        <v>44.752551785714282</v>
      </c>
      <c r="N22" s="73">
        <f t="shared" si="31"/>
        <v>38.911611929182733</v>
      </c>
      <c r="O22" s="73">
        <f t="shared" si="31"/>
        <v>44.425070634920644</v>
      </c>
      <c r="P22" s="73">
        <f t="shared" si="31"/>
        <v>45.890765928300787</v>
      </c>
      <c r="Q22" s="81"/>
      <c r="R22" s="81" t="s">
        <v>46</v>
      </c>
      <c r="S22" s="81">
        <f>INDEX(N$2:N$27,MATCH(R22,B$2:B47,0))</f>
        <v>0</v>
      </c>
      <c r="V22" t="s">
        <v>47</v>
      </c>
      <c r="W22">
        <v>39.041212745802582</v>
      </c>
    </row>
    <row r="23" spans="1:23" x14ac:dyDescent="0.25">
      <c r="B23" t="s">
        <v>49</v>
      </c>
      <c r="C23" s="73">
        <f t="shared" ref="C23:G23" si="32">C61</f>
        <v>0</v>
      </c>
      <c r="D23" s="73">
        <f t="shared" si="32"/>
        <v>124.85113389240283</v>
      </c>
      <c r="E23" s="73">
        <f t="shared" si="32"/>
        <v>191.57482199675812</v>
      </c>
      <c r="F23" s="73">
        <f t="shared" si="32"/>
        <v>48.276775808365471</v>
      </c>
      <c r="G23" s="73">
        <f t="shared" si="32"/>
        <v>0</v>
      </c>
      <c r="H23" s="73">
        <f>H61</f>
        <v>61.622304565777</v>
      </c>
      <c r="I23" s="73">
        <f t="shared" ref="I23:P23" si="33">I61</f>
        <v>0</v>
      </c>
      <c r="J23" s="73" t="str">
        <f t="shared" si="33"/>
        <v>SLR/kWh</v>
      </c>
      <c r="K23" s="73">
        <f t="shared" si="33"/>
        <v>88.622210038212174</v>
      </c>
      <c r="L23" s="73">
        <f t="shared" si="33"/>
        <v>104.87526793602019</v>
      </c>
      <c r="M23" s="73">
        <f t="shared" si="33"/>
        <v>44.895651785714286</v>
      </c>
      <c r="N23" s="73">
        <f t="shared" si="33"/>
        <v>39.05471192918273</v>
      </c>
      <c r="O23" s="73">
        <f t="shared" si="33"/>
        <v>44.568170634920634</v>
      </c>
      <c r="P23" s="73">
        <f t="shared" si="33"/>
        <v>46.033865928300791</v>
      </c>
      <c r="Q23" s="81"/>
      <c r="R23" s="81" t="s">
        <v>40</v>
      </c>
      <c r="S23" s="81">
        <f>INDEX(N$2:N$27,MATCH(R23,B$2:B48,0))</f>
        <v>0</v>
      </c>
      <c r="V23" t="s">
        <v>49</v>
      </c>
      <c r="W23">
        <v>39.05471192918273</v>
      </c>
    </row>
    <row r="24" spans="1:23" x14ac:dyDescent="0.25">
      <c r="B24" t="s">
        <v>36</v>
      </c>
      <c r="C24" s="71">
        <f t="shared" ref="C24:G24" si="34">C45</f>
        <v>0</v>
      </c>
      <c r="D24" s="71">
        <f t="shared" si="34"/>
        <v>136.21727511532549</v>
      </c>
      <c r="E24" s="71">
        <f t="shared" si="34"/>
        <v>270.54045118398449</v>
      </c>
      <c r="F24" s="71">
        <f t="shared" si="34"/>
        <v>0</v>
      </c>
      <c r="G24" s="71">
        <f t="shared" si="34"/>
        <v>0</v>
      </c>
      <c r="H24" s="71">
        <f>H45</f>
        <v>60.928287164936904</v>
      </c>
      <c r="I24" s="71">
        <f t="shared" ref="I24:P24" si="35">I45</f>
        <v>0</v>
      </c>
      <c r="J24" s="71" t="str">
        <f t="shared" si="35"/>
        <v>SLR/kWh</v>
      </c>
      <c r="K24" s="71">
        <f t="shared" si="35"/>
        <v>88.809013649327724</v>
      </c>
      <c r="L24" s="71">
        <f t="shared" si="35"/>
        <v>106.70586493176492</v>
      </c>
      <c r="M24" s="71">
        <f t="shared" si="35"/>
        <v>47.12324650552857</v>
      </c>
      <c r="N24" s="71">
        <f t="shared" si="35"/>
        <v>45.170561510327481</v>
      </c>
      <c r="O24" s="71">
        <f t="shared" si="35"/>
        <v>46.825041228319591</v>
      </c>
      <c r="P24" s="71">
        <f t="shared" si="35"/>
        <v>50.067195216049384</v>
      </c>
      <c r="Q24" s="81"/>
      <c r="R24" s="81" t="s">
        <v>37</v>
      </c>
      <c r="S24" s="81" t="e">
        <f>INDEX(N$2:N$27,MATCH(R24,B$2:B49,0))</f>
        <v>#N/A</v>
      </c>
      <c r="V24" t="s">
        <v>36</v>
      </c>
      <c r="W24">
        <v>45.170561510327481</v>
      </c>
    </row>
    <row r="25" spans="1:23" x14ac:dyDescent="0.25">
      <c r="B25" t="s">
        <v>38</v>
      </c>
      <c r="C25" s="71">
        <f t="shared" ref="C25:G25" si="36">C43</f>
        <v>0</v>
      </c>
      <c r="D25" s="71">
        <f t="shared" si="36"/>
        <v>0</v>
      </c>
      <c r="E25" s="71">
        <f t="shared" si="36"/>
        <v>0</v>
      </c>
      <c r="F25" s="71">
        <f t="shared" si="36"/>
        <v>0</v>
      </c>
      <c r="G25" s="71">
        <f t="shared" si="36"/>
        <v>0</v>
      </c>
      <c r="H25" s="71">
        <f>H43</f>
        <v>305.14020218173511</v>
      </c>
      <c r="I25" s="71">
        <f t="shared" ref="I25:P25" si="37">I43</f>
        <v>0</v>
      </c>
      <c r="J25" s="71" t="str">
        <f t="shared" si="37"/>
        <v>SLR/kWh</v>
      </c>
      <c r="K25" s="71">
        <f t="shared" si="37"/>
        <v>1815.1056097370681</v>
      </c>
      <c r="L25" s="71">
        <f t="shared" si="37"/>
        <v>282.02902066394972</v>
      </c>
      <c r="M25" s="71">
        <f t="shared" si="37"/>
        <v>131.37986023784717</v>
      </c>
      <c r="N25" s="71">
        <f t="shared" si="37"/>
        <v>78.150742832968348</v>
      </c>
      <c r="O25" s="71">
        <f t="shared" si="37"/>
        <v>88.864139280931298</v>
      </c>
      <c r="P25" s="71">
        <f t="shared" si="37"/>
        <v>115.18060296445532</v>
      </c>
      <c r="Q25" s="81"/>
      <c r="R25" s="81" t="s">
        <v>44</v>
      </c>
      <c r="S25" s="81">
        <f>INDEX(N$2:N$27,MATCH(R25,B$2:B50,0))</f>
        <v>0</v>
      </c>
      <c r="V25" t="s">
        <v>38</v>
      </c>
      <c r="W25">
        <v>78.150742832968348</v>
      </c>
    </row>
    <row r="26" spans="1:23" x14ac:dyDescent="0.25">
      <c r="B26" t="s">
        <v>53</v>
      </c>
      <c r="C26" s="81"/>
      <c r="D26" s="81"/>
      <c r="E26" s="81"/>
      <c r="F26" s="81"/>
      <c r="G26" s="81"/>
      <c r="I26" s="81"/>
      <c r="J26" s="81"/>
      <c r="K26" s="81"/>
      <c r="L26" s="81"/>
      <c r="M26" s="81"/>
      <c r="N26" s="81"/>
      <c r="O26" s="81"/>
      <c r="P26" s="81"/>
      <c r="Q26" s="81"/>
      <c r="R26" s="81" t="s">
        <v>107</v>
      </c>
      <c r="S26" s="81">
        <f>INDEX(N$2:N$27,MATCH(R26,B$2:B51,0))</f>
        <v>25.910354780281644</v>
      </c>
      <c r="V26" t="s">
        <v>37</v>
      </c>
      <c r="W26" t="e">
        <v>#N/A</v>
      </c>
    </row>
    <row r="27" spans="1:23" x14ac:dyDescent="0.25">
      <c r="C27" s="81"/>
      <c r="Q27" s="81"/>
      <c r="R27" s="81" t="s">
        <v>108</v>
      </c>
      <c r="S27" s="81" t="e">
        <f>INDEX(N$2:N$27,MATCH(R27,B$2:B52,0))</f>
        <v>#N/A</v>
      </c>
      <c r="V27" t="s">
        <v>108</v>
      </c>
      <c r="W27" t="e">
        <v>#N/A</v>
      </c>
    </row>
    <row r="28" spans="1:23" ht="15.75" thickBot="1" x14ac:dyDescent="0.3"/>
    <row r="29" spans="1:23" ht="15.75" thickBot="1" x14ac:dyDescent="0.3">
      <c r="A29" s="15" t="s">
        <v>56</v>
      </c>
      <c r="B29" s="16" t="s">
        <v>57</v>
      </c>
      <c r="C29" s="17">
        <v>44217</v>
      </c>
      <c r="D29" s="17" t="s">
        <v>111</v>
      </c>
      <c r="E29" s="17" t="s">
        <v>112</v>
      </c>
      <c r="F29" s="17" t="s">
        <v>113</v>
      </c>
      <c r="G29" s="17" t="s">
        <v>114</v>
      </c>
      <c r="H29" s="17" t="s">
        <v>115</v>
      </c>
      <c r="I29" s="123" t="s">
        <v>56</v>
      </c>
      <c r="J29" s="89" t="s">
        <v>57</v>
      </c>
      <c r="K29" s="95">
        <v>44378</v>
      </c>
      <c r="L29" s="95">
        <v>44409</v>
      </c>
      <c r="M29" s="95">
        <v>44440</v>
      </c>
      <c r="N29" s="95">
        <v>44470</v>
      </c>
      <c r="O29" s="95">
        <v>44501</v>
      </c>
      <c r="P29" s="95">
        <v>44531</v>
      </c>
      <c r="T29">
        <v>0</v>
      </c>
      <c r="U29" s="81" t="s">
        <v>39</v>
      </c>
    </row>
    <row r="30" spans="1:23" x14ac:dyDescent="0.25">
      <c r="A30" s="158" t="s">
        <v>58</v>
      </c>
      <c r="B30" s="18" t="s">
        <v>59</v>
      </c>
      <c r="C30" s="19">
        <v>330.90066000000002</v>
      </c>
      <c r="D30" s="19">
        <v>261.00019999999995</v>
      </c>
      <c r="E30" s="19">
        <v>351.01036999999997</v>
      </c>
      <c r="F30" s="19">
        <v>221.54009999999997</v>
      </c>
      <c r="G30" s="19">
        <v>307.40109999999993</v>
      </c>
      <c r="H30" s="19">
        <v>399.50050000000005</v>
      </c>
      <c r="I30" s="142" t="s">
        <v>58</v>
      </c>
      <c r="J30" s="90" t="s">
        <v>59</v>
      </c>
      <c r="K30" s="121">
        <v>429.87299999999999</v>
      </c>
      <c r="L30" s="121">
        <v>314.33604000000003</v>
      </c>
      <c r="M30" s="121">
        <v>421.62220000000002</v>
      </c>
      <c r="N30" s="121">
        <v>436.79996999999997</v>
      </c>
      <c r="O30" s="121">
        <v>413.77199999999999</v>
      </c>
      <c r="P30" s="121">
        <v>362.68939999999998</v>
      </c>
      <c r="T30">
        <v>0</v>
      </c>
      <c r="U30" s="81" t="s">
        <v>43</v>
      </c>
    </row>
    <row r="31" spans="1:23" x14ac:dyDescent="0.25">
      <c r="A31" s="159"/>
      <c r="B31" s="20" t="s">
        <v>60</v>
      </c>
      <c r="C31" s="21"/>
      <c r="D31" s="22"/>
      <c r="E31" s="22"/>
      <c r="F31" s="22"/>
      <c r="G31" s="22"/>
      <c r="H31" s="22"/>
      <c r="I31" s="143"/>
      <c r="J31" s="107" t="s">
        <v>60</v>
      </c>
      <c r="K31" s="108"/>
      <c r="L31" s="109"/>
      <c r="M31" s="109"/>
      <c r="N31" s="109"/>
      <c r="O31" s="109"/>
      <c r="P31" s="109"/>
      <c r="T31">
        <v>0</v>
      </c>
      <c r="U31" s="81" t="s">
        <v>41</v>
      </c>
    </row>
    <row r="32" spans="1:23" x14ac:dyDescent="0.25">
      <c r="A32" s="158" t="s">
        <v>61</v>
      </c>
      <c r="B32" s="18" t="s">
        <v>59</v>
      </c>
      <c r="C32" s="23"/>
      <c r="D32" s="23"/>
      <c r="E32" s="23"/>
      <c r="F32" s="23"/>
      <c r="G32" s="23"/>
      <c r="H32" s="23"/>
      <c r="I32" s="142" t="s">
        <v>61</v>
      </c>
      <c r="J32" s="90" t="s">
        <v>59</v>
      </c>
      <c r="K32" s="110"/>
      <c r="L32" s="110"/>
      <c r="M32" s="110"/>
      <c r="N32" s="110"/>
      <c r="O32" s="110"/>
      <c r="P32" s="110"/>
      <c r="T32">
        <v>8.9044819386090559</v>
      </c>
      <c r="U32" s="81" t="s">
        <v>26</v>
      </c>
    </row>
    <row r="33" spans="1:21" x14ac:dyDescent="0.25">
      <c r="A33" s="159"/>
      <c r="B33" s="20" t="s">
        <v>60</v>
      </c>
      <c r="C33" s="22"/>
      <c r="D33" s="22"/>
      <c r="E33" s="22"/>
      <c r="F33" s="22"/>
      <c r="G33" s="22"/>
      <c r="H33" s="22"/>
      <c r="I33" s="143"/>
      <c r="J33" s="107" t="s">
        <v>60</v>
      </c>
      <c r="K33" s="109"/>
      <c r="L33" s="109"/>
      <c r="M33" s="109"/>
      <c r="N33" s="109"/>
      <c r="O33" s="109"/>
      <c r="P33" s="109"/>
      <c r="T33">
        <v>8.9044819386090559</v>
      </c>
      <c r="U33" s="81" t="s">
        <v>27</v>
      </c>
    </row>
    <row r="34" spans="1:21" x14ac:dyDescent="0.25">
      <c r="A34" s="158" t="s">
        <v>62</v>
      </c>
      <c r="B34" s="18" t="s">
        <v>59</v>
      </c>
      <c r="C34" s="23"/>
      <c r="D34" s="23"/>
      <c r="E34" s="23"/>
      <c r="F34" s="23"/>
      <c r="G34" s="23"/>
      <c r="H34" s="23"/>
      <c r="I34" s="142" t="s">
        <v>62</v>
      </c>
      <c r="J34" s="90" t="s">
        <v>59</v>
      </c>
      <c r="K34" s="110"/>
      <c r="L34" s="110"/>
      <c r="M34" s="110"/>
      <c r="N34" s="110"/>
      <c r="O34" s="110"/>
      <c r="P34" s="110"/>
      <c r="T34">
        <v>8.9044819386090559</v>
      </c>
      <c r="U34" s="81" t="s">
        <v>28</v>
      </c>
    </row>
    <row r="35" spans="1:21" x14ac:dyDescent="0.25">
      <c r="A35" s="159"/>
      <c r="B35" s="20" t="s">
        <v>60</v>
      </c>
      <c r="C35" s="22"/>
      <c r="D35" s="22"/>
      <c r="E35" s="22"/>
      <c r="F35" s="22"/>
      <c r="G35" s="22"/>
      <c r="H35" s="22"/>
      <c r="I35" s="143"/>
      <c r="J35" s="107" t="s">
        <v>60</v>
      </c>
      <c r="K35" s="109"/>
      <c r="L35" s="109"/>
      <c r="M35" s="109"/>
      <c r="N35" s="109"/>
      <c r="O35" s="109"/>
      <c r="P35" s="109"/>
      <c r="T35">
        <v>16.536433714144817</v>
      </c>
      <c r="U35" s="81" t="s">
        <v>30</v>
      </c>
    </row>
    <row r="36" spans="1:21" x14ac:dyDescent="0.25">
      <c r="I36" s="142" t="s">
        <v>109</v>
      </c>
      <c r="J36" s="90" t="s">
        <v>59</v>
      </c>
      <c r="K36" s="141">
        <v>39.299999999999997</v>
      </c>
      <c r="L36" s="141">
        <v>49.5</v>
      </c>
      <c r="M36" s="141">
        <v>42.5</v>
      </c>
      <c r="N36" s="141">
        <v>17.5</v>
      </c>
      <c r="O36" s="141">
        <v>13.1</v>
      </c>
      <c r="P36" s="141">
        <v>17.899999999999999</v>
      </c>
      <c r="T36">
        <v>18.244890595911581</v>
      </c>
      <c r="U36" s="81" t="s">
        <v>29</v>
      </c>
    </row>
    <row r="37" spans="1:21" x14ac:dyDescent="0.25">
      <c r="I37" s="143"/>
      <c r="J37" s="107" t="s">
        <v>60</v>
      </c>
      <c r="K37" s="109"/>
      <c r="L37" s="109"/>
      <c r="M37" s="109"/>
      <c r="N37" s="109"/>
      <c r="O37" s="109"/>
      <c r="P37" s="109"/>
      <c r="T37">
        <v>18.580679787146501</v>
      </c>
      <c r="U37" s="81" t="s">
        <v>32</v>
      </c>
    </row>
    <row r="38" spans="1:21" x14ac:dyDescent="0.25">
      <c r="A38" s="158" t="s">
        <v>63</v>
      </c>
      <c r="B38" s="24" t="s">
        <v>59</v>
      </c>
      <c r="C38" s="25">
        <v>30.355</v>
      </c>
      <c r="D38" s="25">
        <v>27.417999999999999</v>
      </c>
      <c r="E38" s="25">
        <v>30.355</v>
      </c>
      <c r="F38" s="25">
        <v>29.376000000000001</v>
      </c>
      <c r="G38" s="25">
        <v>30.355</v>
      </c>
      <c r="H38" s="25">
        <v>29.376000000000001</v>
      </c>
      <c r="I38" s="142" t="s">
        <v>63</v>
      </c>
      <c r="J38" s="88" t="s">
        <v>59</v>
      </c>
      <c r="K38" s="111">
        <v>30.355</v>
      </c>
      <c r="L38" s="111">
        <v>30.355</v>
      </c>
      <c r="M38" s="111">
        <v>29.376000000000001</v>
      </c>
      <c r="N38" s="111">
        <v>30.355</v>
      </c>
      <c r="O38" s="111">
        <v>29.376000000000001</v>
      </c>
      <c r="P38" s="111">
        <v>30.355</v>
      </c>
      <c r="T38">
        <v>18.91446437424942</v>
      </c>
      <c r="U38" s="81" t="s">
        <v>31</v>
      </c>
    </row>
    <row r="39" spans="1:21" x14ac:dyDescent="0.25">
      <c r="A39" s="160"/>
      <c r="B39" s="26" t="s">
        <v>60</v>
      </c>
      <c r="C39" s="27">
        <v>20.731152133091747</v>
      </c>
      <c r="D39" s="27">
        <v>21.227238420016047</v>
      </c>
      <c r="E39" s="27">
        <v>20.731152133091747</v>
      </c>
      <c r="F39" s="27">
        <v>20.885492340686273</v>
      </c>
      <c r="G39" s="27">
        <v>20.731152133091747</v>
      </c>
      <c r="H39" s="27">
        <v>20.885492340686273</v>
      </c>
      <c r="I39" s="153"/>
      <c r="J39" s="91" t="s">
        <v>60</v>
      </c>
      <c r="K39" s="93">
        <v>20.821022006259266</v>
      </c>
      <c r="L39" s="93">
        <v>20.821022006259266</v>
      </c>
      <c r="M39" s="93">
        <v>20.978357264433551</v>
      </c>
      <c r="N39" s="93">
        <v>20.821022006259266</v>
      </c>
      <c r="O39" s="93">
        <v>20.978357264433551</v>
      </c>
      <c r="P39" s="93">
        <v>20.821022006259266</v>
      </c>
      <c r="T39">
        <v>19.735839400975401</v>
      </c>
      <c r="U39" s="81" t="s">
        <v>35</v>
      </c>
    </row>
    <row r="40" spans="1:21" x14ac:dyDescent="0.25">
      <c r="A40" s="158" t="s">
        <v>64</v>
      </c>
      <c r="B40" s="24" t="s">
        <v>59</v>
      </c>
      <c r="C40" s="28">
        <v>38.167000000000002</v>
      </c>
      <c r="D40" s="28">
        <v>34.472999999999999</v>
      </c>
      <c r="E40" s="28">
        <v>38.167000000000002</v>
      </c>
      <c r="F40" s="28">
        <v>36.936</v>
      </c>
      <c r="G40" s="28">
        <v>38.167000000000002</v>
      </c>
      <c r="H40" s="28">
        <v>36.936</v>
      </c>
      <c r="I40" s="142" t="s">
        <v>64</v>
      </c>
      <c r="J40" s="88" t="s">
        <v>59</v>
      </c>
      <c r="K40" s="112">
        <v>38.167000000000002</v>
      </c>
      <c r="L40" s="112">
        <v>37.631</v>
      </c>
      <c r="M40" s="112">
        <v>36.457000000000001</v>
      </c>
      <c r="N40" s="112">
        <v>38.167000000000002</v>
      </c>
      <c r="O40" s="112">
        <v>36.798999999999999</v>
      </c>
      <c r="P40" s="112">
        <v>38.167000000000002</v>
      </c>
      <c r="T40">
        <v>20.978357264433551</v>
      </c>
      <c r="U40" s="81" t="s">
        <v>34</v>
      </c>
    </row>
    <row r="41" spans="1:21" x14ac:dyDescent="0.25">
      <c r="A41" s="160"/>
      <c r="B41" s="26" t="s">
        <v>60</v>
      </c>
      <c r="C41" s="27">
        <v>18.418131972646528</v>
      </c>
      <c r="D41" s="27">
        <v>18.741543903924811</v>
      </c>
      <c r="E41" s="27">
        <v>18.418131972646528</v>
      </c>
      <c r="F41" s="27">
        <v>18.518720029239766</v>
      </c>
      <c r="G41" s="27">
        <v>18.418131972646528</v>
      </c>
      <c r="H41" s="27">
        <v>18.518720029239766</v>
      </c>
      <c r="I41" s="153"/>
      <c r="J41" s="91" t="s">
        <v>60</v>
      </c>
      <c r="K41" s="93">
        <v>18.438175465716455</v>
      </c>
      <c r="L41" s="93">
        <v>18.481449948181023</v>
      </c>
      <c r="M41" s="93">
        <v>18.580679787146501</v>
      </c>
      <c r="N41" s="93">
        <v>18.438175465716455</v>
      </c>
      <c r="O41" s="93">
        <v>18.551119405418625</v>
      </c>
      <c r="P41" s="93">
        <v>18.438175465716455</v>
      </c>
      <c r="T41">
        <v>24.91924293097075</v>
      </c>
      <c r="U41" s="81" t="s">
        <v>33</v>
      </c>
    </row>
    <row r="42" spans="1:21" x14ac:dyDescent="0.25">
      <c r="A42" s="158" t="s">
        <v>65</v>
      </c>
      <c r="B42" s="18" t="s">
        <v>59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8.7544999999999998E-2</v>
      </c>
      <c r="I42" s="142" t="s">
        <v>65</v>
      </c>
      <c r="J42" s="90" t="s">
        <v>59</v>
      </c>
      <c r="K42" s="113">
        <v>1.2817E-2</v>
      </c>
      <c r="L42" s="113">
        <v>9.7657999999999995E-2</v>
      </c>
      <c r="M42" s="113">
        <v>0.27833000000000002</v>
      </c>
      <c r="N42" s="113">
        <v>0.80367999999999995</v>
      </c>
      <c r="O42" s="113">
        <v>0.58242000000000005</v>
      </c>
      <c r="P42" s="113">
        <v>0.34744999999999998</v>
      </c>
      <c r="T42">
        <v>25.720892539356608</v>
      </c>
      <c r="U42" s="81" t="s">
        <v>107</v>
      </c>
    </row>
    <row r="43" spans="1:21" x14ac:dyDescent="0.25">
      <c r="A43" s="159"/>
      <c r="B43" s="20" t="s">
        <v>60</v>
      </c>
      <c r="C43" s="30">
        <v>0</v>
      </c>
      <c r="D43" s="30">
        <v>0</v>
      </c>
      <c r="E43" s="30">
        <v>0</v>
      </c>
      <c r="F43" s="30">
        <v>0</v>
      </c>
      <c r="G43" s="30">
        <v>0</v>
      </c>
      <c r="H43" s="30">
        <v>305.14020218173511</v>
      </c>
      <c r="I43" s="143"/>
      <c r="J43" s="107" t="s">
        <v>60</v>
      </c>
      <c r="K43" s="106">
        <v>1815.1056097370681</v>
      </c>
      <c r="L43" s="106">
        <v>282.02902066394972</v>
      </c>
      <c r="M43" s="106">
        <v>131.37986023784717</v>
      </c>
      <c r="N43" s="106">
        <v>78.150742832968348</v>
      </c>
      <c r="O43" s="106">
        <v>88.864139280931298</v>
      </c>
      <c r="P43" s="106">
        <v>115.18060296445532</v>
      </c>
      <c r="T43">
        <v>44.752551785714282</v>
      </c>
      <c r="U43" s="81" t="s">
        <v>48</v>
      </c>
    </row>
    <row r="44" spans="1:21" x14ac:dyDescent="0.25">
      <c r="A44" s="158" t="s">
        <v>66</v>
      </c>
      <c r="B44" s="24" t="s">
        <v>59</v>
      </c>
      <c r="C44" s="31">
        <v>0</v>
      </c>
      <c r="D44" s="31">
        <v>0.31215999999999999</v>
      </c>
      <c r="E44" s="31">
        <v>0.13386999999999999</v>
      </c>
      <c r="F44" s="31">
        <v>0</v>
      </c>
      <c r="G44" s="31">
        <v>0</v>
      </c>
      <c r="H44" s="31">
        <v>1.3392999999999999</v>
      </c>
      <c r="I44" s="142" t="s">
        <v>66</v>
      </c>
      <c r="J44" s="88" t="s">
        <v>59</v>
      </c>
      <c r="K44" s="115">
        <v>0.58904000000000001</v>
      </c>
      <c r="L44" s="115">
        <v>0.45651000000000003</v>
      </c>
      <c r="M44" s="115">
        <v>3.3553000000000002</v>
      </c>
      <c r="N44" s="115">
        <v>4.7301000000000002</v>
      </c>
      <c r="O44" s="115">
        <v>3.8687</v>
      </c>
      <c r="P44" s="115">
        <v>2.8512</v>
      </c>
      <c r="T44">
        <v>44.882153138528139</v>
      </c>
      <c r="U44" s="81" t="s">
        <v>47</v>
      </c>
    </row>
    <row r="45" spans="1:21" x14ac:dyDescent="0.25">
      <c r="A45" s="160"/>
      <c r="B45" s="26" t="s">
        <v>60</v>
      </c>
      <c r="C45" s="27">
        <v>0</v>
      </c>
      <c r="D45" s="27">
        <v>136.21727511532549</v>
      </c>
      <c r="E45" s="27">
        <v>270.54045118398449</v>
      </c>
      <c r="F45" s="27">
        <v>0</v>
      </c>
      <c r="G45" s="27">
        <v>0</v>
      </c>
      <c r="H45" s="27">
        <v>60.928287164936904</v>
      </c>
      <c r="I45" s="153"/>
      <c r="J45" s="91" t="s">
        <v>60</v>
      </c>
      <c r="K45" s="93">
        <v>88.809013649327724</v>
      </c>
      <c r="L45" s="93">
        <v>106.70586493176492</v>
      </c>
      <c r="M45" s="93">
        <v>47.12324650552857</v>
      </c>
      <c r="N45" s="93">
        <v>45.170561510327481</v>
      </c>
      <c r="O45" s="93">
        <v>46.825041228319591</v>
      </c>
      <c r="P45" s="93">
        <v>50.067195216049384</v>
      </c>
      <c r="T45">
        <v>44.895651785714286</v>
      </c>
      <c r="U45" s="81" t="s">
        <v>49</v>
      </c>
    </row>
    <row r="46" spans="1:21" x14ac:dyDescent="0.25">
      <c r="A46" s="158" t="s">
        <v>67</v>
      </c>
      <c r="B46" s="24" t="s">
        <v>59</v>
      </c>
      <c r="C46" s="28">
        <v>76.941000000000003</v>
      </c>
      <c r="D46" s="28">
        <v>72.367000000000004</v>
      </c>
      <c r="E46" s="28">
        <v>74.063999999999993</v>
      </c>
      <c r="F46" s="28">
        <v>78.943000000000012</v>
      </c>
      <c r="G46" s="28">
        <v>69.428399999999996</v>
      </c>
      <c r="H46" s="28">
        <v>72.285200000000003</v>
      </c>
      <c r="I46" s="151" t="s">
        <v>67</v>
      </c>
      <c r="J46" s="92" t="s">
        <v>59</v>
      </c>
      <c r="K46" s="112">
        <v>9.7399000000000004</v>
      </c>
      <c r="L46" s="112">
        <v>40.692</v>
      </c>
      <c r="M46" s="112">
        <v>55.326999999999998</v>
      </c>
      <c r="N46" s="112">
        <v>63.194499999999998</v>
      </c>
      <c r="O46" s="112">
        <v>56.452500000000001</v>
      </c>
      <c r="P46" s="112">
        <v>66.400999999999996</v>
      </c>
      <c r="T46">
        <v>47.12324650552857</v>
      </c>
      <c r="U46" s="81" t="s">
        <v>36</v>
      </c>
    </row>
    <row r="47" spans="1:21" x14ac:dyDescent="0.25">
      <c r="A47" s="160"/>
      <c r="B47" s="26" t="s">
        <v>60</v>
      </c>
      <c r="C47" s="27">
        <v>18.511089276198646</v>
      </c>
      <c r="D47" s="27">
        <v>18.281234816974589</v>
      </c>
      <c r="E47" s="27">
        <v>18.660250864117518</v>
      </c>
      <c r="F47" s="27">
        <v>18.567058257223565</v>
      </c>
      <c r="G47" s="32">
        <v>18.319996658427964</v>
      </c>
      <c r="H47" s="32">
        <v>18.288876671849838</v>
      </c>
      <c r="I47" s="152"/>
      <c r="J47" s="97" t="s">
        <v>60</v>
      </c>
      <c r="K47" s="93">
        <v>23.234129508516514</v>
      </c>
      <c r="L47" s="93">
        <v>18.685426177135554</v>
      </c>
      <c r="M47" s="93">
        <v>18.244890595911581</v>
      </c>
      <c r="N47" s="93">
        <v>18.350835863880558</v>
      </c>
      <c r="O47" s="125">
        <v>18.408715769895043</v>
      </c>
      <c r="P47" s="125">
        <v>18.040609960693367</v>
      </c>
      <c r="T47">
        <v>131.37986023784717</v>
      </c>
      <c r="U47" s="81" t="s">
        <v>38</v>
      </c>
    </row>
    <row r="48" spans="1:21" x14ac:dyDescent="0.25">
      <c r="A48" s="158" t="s">
        <v>68</v>
      </c>
      <c r="B48" s="24" t="s">
        <v>59</v>
      </c>
      <c r="C48" s="33">
        <v>444.75599999999997</v>
      </c>
      <c r="D48" s="33">
        <v>480.09000000000003</v>
      </c>
      <c r="E48" s="33">
        <v>531.54</v>
      </c>
      <c r="F48" s="33">
        <v>514.38</v>
      </c>
      <c r="G48" s="33">
        <v>531.54</v>
      </c>
      <c r="H48" s="31">
        <v>372.66300000000001</v>
      </c>
      <c r="I48" s="142" t="s">
        <v>68</v>
      </c>
      <c r="J48" s="88" t="s">
        <v>59</v>
      </c>
      <c r="K48" s="114">
        <v>444.75599999999997</v>
      </c>
      <c r="L48" s="114">
        <v>531.54</v>
      </c>
      <c r="M48" s="114">
        <v>511.02</v>
      </c>
      <c r="N48" s="114">
        <v>354.36</v>
      </c>
      <c r="O48" s="114">
        <v>342.81</v>
      </c>
      <c r="P48" s="115">
        <v>444.75599999999997</v>
      </c>
      <c r="U48" s="81" t="s">
        <v>40</v>
      </c>
    </row>
    <row r="49" spans="1:21" x14ac:dyDescent="0.25">
      <c r="A49" s="160"/>
      <c r="B49" s="26" t="s">
        <v>60</v>
      </c>
      <c r="C49" s="27">
        <v>6.8818274719873376</v>
      </c>
      <c r="D49" s="27">
        <v>6.840857116307359</v>
      </c>
      <c r="E49" s="27">
        <v>6.7909401512736585</v>
      </c>
      <c r="F49" s="27">
        <v>6.8064789936933785</v>
      </c>
      <c r="G49" s="27">
        <v>6.7909401512736585</v>
      </c>
      <c r="H49" s="27">
        <v>6.9895177286116414</v>
      </c>
      <c r="I49" s="153"/>
      <c r="J49" s="97" t="s">
        <v>60</v>
      </c>
      <c r="K49" s="93">
        <v>8.9766656719873374</v>
      </c>
      <c r="L49" s="93">
        <v>8.8857783512736557</v>
      </c>
      <c r="M49" s="93">
        <v>8.9044819386090559</v>
      </c>
      <c r="N49" s="93">
        <v>9.1186708269104866</v>
      </c>
      <c r="O49" s="93">
        <v>9.1823965647559866</v>
      </c>
      <c r="P49" s="93">
        <v>8.9766656719873374</v>
      </c>
      <c r="U49" s="81" t="s">
        <v>42</v>
      </c>
    </row>
    <row r="50" spans="1:21" x14ac:dyDescent="0.25">
      <c r="A50" s="163" t="s">
        <v>69</v>
      </c>
      <c r="B50" s="24" t="s">
        <v>59</v>
      </c>
      <c r="C50" s="33">
        <v>13.507999999999999</v>
      </c>
      <c r="D50" s="31">
        <v>12.885999999999999</v>
      </c>
      <c r="E50" s="33">
        <v>15.177</v>
      </c>
      <c r="F50" s="33">
        <v>14.688000000000001</v>
      </c>
      <c r="G50" s="33">
        <v>14.419</v>
      </c>
      <c r="H50" s="33">
        <v>13.513</v>
      </c>
      <c r="I50" s="154" t="s">
        <v>69</v>
      </c>
      <c r="J50" s="88" t="s">
        <v>59</v>
      </c>
      <c r="K50" s="114">
        <v>15.177</v>
      </c>
      <c r="L50" s="115">
        <v>14.04</v>
      </c>
      <c r="M50" s="114">
        <v>9.0762999999999998</v>
      </c>
      <c r="N50" s="114">
        <v>10.169</v>
      </c>
      <c r="O50" s="114">
        <v>9.6769999999999996</v>
      </c>
      <c r="P50" s="114">
        <v>15.177</v>
      </c>
      <c r="U50" s="81" t="s">
        <v>46</v>
      </c>
    </row>
    <row r="51" spans="1:21" x14ac:dyDescent="0.25">
      <c r="A51" s="160"/>
      <c r="B51" s="26" t="s">
        <v>60</v>
      </c>
      <c r="C51" s="27">
        <v>17.699254737933078</v>
      </c>
      <c r="D51" s="30">
        <v>17.81023847586528</v>
      </c>
      <c r="E51" s="27">
        <v>17.446407919878762</v>
      </c>
      <c r="F51" s="27">
        <v>17.514537922113291</v>
      </c>
      <c r="G51" s="27">
        <v>17.55398661488314</v>
      </c>
      <c r="H51" s="27">
        <v>17.698403981351291</v>
      </c>
      <c r="I51" s="153"/>
      <c r="J51" s="91" t="s">
        <v>60</v>
      </c>
      <c r="K51" s="93">
        <v>17.501754826382026</v>
      </c>
      <c r="L51" s="106">
        <v>17.671961039886039</v>
      </c>
      <c r="M51" s="93">
        <v>18.91446437424942</v>
      </c>
      <c r="N51" s="93">
        <v>18.536821024682862</v>
      </c>
      <c r="O51" s="93">
        <v>18.696303916503048</v>
      </c>
      <c r="P51" s="93">
        <v>17.501754826382026</v>
      </c>
      <c r="U51" s="81" t="s">
        <v>45</v>
      </c>
    </row>
    <row r="52" spans="1:21" x14ac:dyDescent="0.25">
      <c r="A52" s="158" t="s">
        <v>70</v>
      </c>
      <c r="B52" s="24" t="s">
        <v>59</v>
      </c>
      <c r="C52" s="34">
        <v>0.2</v>
      </c>
      <c r="D52" s="34">
        <v>0.2</v>
      </c>
      <c r="E52" s="33">
        <v>0.2</v>
      </c>
      <c r="F52" s="33">
        <v>0.2</v>
      </c>
      <c r="G52" s="33">
        <v>0.2</v>
      </c>
      <c r="H52" s="33">
        <v>0.2</v>
      </c>
      <c r="I52" s="142" t="s">
        <v>70</v>
      </c>
      <c r="J52" s="88" t="s">
        <v>59</v>
      </c>
      <c r="K52" s="124">
        <v>0.2</v>
      </c>
      <c r="L52" s="124">
        <v>0.2</v>
      </c>
      <c r="M52" s="114">
        <v>0.2</v>
      </c>
      <c r="N52" s="114">
        <v>0.2</v>
      </c>
      <c r="O52" s="114">
        <v>0.2</v>
      </c>
      <c r="P52" s="114">
        <v>0.2</v>
      </c>
      <c r="U52" s="81" t="s">
        <v>44</v>
      </c>
    </row>
    <row r="53" spans="1:21" x14ac:dyDescent="0.25">
      <c r="A53" s="160"/>
      <c r="B53" s="26" t="s">
        <v>60</v>
      </c>
      <c r="C53" s="27">
        <v>34.628334999999993</v>
      </c>
      <c r="D53" s="27">
        <v>34.628334999999993</v>
      </c>
      <c r="E53" s="27">
        <v>34.628334999999993</v>
      </c>
      <c r="F53" s="27">
        <v>34.628334999999993</v>
      </c>
      <c r="G53" s="27">
        <v>34.628334999999993</v>
      </c>
      <c r="H53" s="27">
        <v>34.628334999999993</v>
      </c>
      <c r="I53" s="153"/>
      <c r="J53" s="91" t="s">
        <v>60</v>
      </c>
      <c r="K53" s="93">
        <v>36.728334999999994</v>
      </c>
      <c r="L53" s="93">
        <v>36.728334999999994</v>
      </c>
      <c r="M53" s="93">
        <v>36.728334999999994</v>
      </c>
      <c r="N53" s="93">
        <v>36.728334999999994</v>
      </c>
      <c r="O53" s="93">
        <v>36.728334999999994</v>
      </c>
      <c r="P53" s="93">
        <v>36.728334999999994</v>
      </c>
      <c r="U53" s="81" t="s">
        <v>53</v>
      </c>
    </row>
    <row r="54" spans="1:21" x14ac:dyDescent="0.25">
      <c r="A54" s="158" t="s">
        <v>71</v>
      </c>
      <c r="B54" s="24" t="s">
        <v>59</v>
      </c>
      <c r="C54" s="33">
        <v>38.167000000000002</v>
      </c>
      <c r="D54" s="33">
        <v>34.472999999999999</v>
      </c>
      <c r="E54" s="33">
        <v>38.167000000000002</v>
      </c>
      <c r="F54" s="33">
        <v>36.936</v>
      </c>
      <c r="G54" s="33">
        <v>38.167000000000002</v>
      </c>
      <c r="H54" s="33">
        <v>36.936</v>
      </c>
      <c r="I54" s="142" t="s">
        <v>71</v>
      </c>
      <c r="J54" s="88" t="s">
        <v>59</v>
      </c>
      <c r="K54" s="114">
        <v>38.167000000000002</v>
      </c>
      <c r="L54" s="114">
        <v>38.167000000000002</v>
      </c>
      <c r="M54" s="114">
        <v>36.500999999999998</v>
      </c>
      <c r="N54" s="114">
        <v>38.167000000000002</v>
      </c>
      <c r="O54" s="114">
        <v>36.936</v>
      </c>
      <c r="P54" s="114">
        <v>30.132000000000001</v>
      </c>
    </row>
    <row r="55" spans="1:21" x14ac:dyDescent="0.25">
      <c r="A55" s="160"/>
      <c r="B55" s="26" t="s">
        <v>60</v>
      </c>
      <c r="C55" s="35">
        <v>16.449984725024237</v>
      </c>
      <c r="D55" s="35">
        <v>16.637506657384041</v>
      </c>
      <c r="E55" s="35">
        <v>16.449984725024237</v>
      </c>
      <c r="F55" s="35">
        <v>16.508308073424303</v>
      </c>
      <c r="G55" s="35">
        <v>16.449984725024237</v>
      </c>
      <c r="H55" s="35">
        <v>16.508308073424303</v>
      </c>
      <c r="I55" s="153"/>
      <c r="J55" s="91" t="s">
        <v>60</v>
      </c>
      <c r="K55" s="122">
        <v>16.456272879712841</v>
      </c>
      <c r="L55" s="122">
        <v>16.456272879712841</v>
      </c>
      <c r="M55" s="122">
        <v>16.536433714144817</v>
      </c>
      <c r="N55" s="122">
        <v>16.456272879712841</v>
      </c>
      <c r="O55" s="122">
        <v>16.514805799220273</v>
      </c>
      <c r="P55" s="122">
        <v>16.924600657108723</v>
      </c>
    </row>
    <row r="56" spans="1:21" x14ac:dyDescent="0.25">
      <c r="A56" s="158" t="s">
        <v>72</v>
      </c>
      <c r="B56" s="36" t="s">
        <v>59</v>
      </c>
      <c r="C56" s="37">
        <v>0</v>
      </c>
      <c r="D56" s="37">
        <v>5.6284000000000001E-2</v>
      </c>
      <c r="E56" s="37">
        <v>3.3313999999999996E-2</v>
      </c>
      <c r="F56" s="37">
        <v>0.26968000000000003</v>
      </c>
      <c r="G56" s="37">
        <v>0</v>
      </c>
      <c r="H56" s="37">
        <v>0.16238200000000003</v>
      </c>
      <c r="I56" s="151" t="s">
        <v>72</v>
      </c>
      <c r="J56" s="96" t="s">
        <v>59</v>
      </c>
      <c r="K56" s="119">
        <v>9.3164000000000011E-2</v>
      </c>
      <c r="L56" s="119">
        <v>7.2898000000000004E-2</v>
      </c>
      <c r="M56" s="119">
        <v>0.36959999999999998</v>
      </c>
      <c r="N56" s="119">
        <v>0.61227999999999994</v>
      </c>
      <c r="O56" s="119">
        <v>0.378</v>
      </c>
      <c r="P56" s="119">
        <v>0.34310000000000002</v>
      </c>
    </row>
    <row r="57" spans="1:21" x14ac:dyDescent="0.25">
      <c r="A57" s="164"/>
      <c r="B57" s="26" t="s">
        <v>60</v>
      </c>
      <c r="C57" s="38">
        <v>0</v>
      </c>
      <c r="D57" s="38">
        <v>123.81114277592212</v>
      </c>
      <c r="E57" s="38">
        <v>190.53483700546315</v>
      </c>
      <c r="F57" s="38">
        <v>47.236777662414703</v>
      </c>
      <c r="G57" s="38">
        <v>0</v>
      </c>
      <c r="H57" s="38">
        <v>60.582307644936009</v>
      </c>
      <c r="I57" s="157"/>
      <c r="J57" s="97" t="s">
        <v>60</v>
      </c>
      <c r="K57" s="120">
        <v>88.608715405092084</v>
      </c>
      <c r="L57" s="120">
        <v>104.86177479491893</v>
      </c>
      <c r="M57" s="120">
        <v>44.882153138528139</v>
      </c>
      <c r="N57" s="120">
        <v>39.041212745802582</v>
      </c>
      <c r="O57" s="120">
        <v>44.554671957671957</v>
      </c>
      <c r="P57" s="120">
        <v>46.020367385601865</v>
      </c>
    </row>
    <row r="58" spans="1:21" x14ac:dyDescent="0.25">
      <c r="A58" s="158" t="s">
        <v>73</v>
      </c>
      <c r="B58" s="36" t="s">
        <v>59</v>
      </c>
      <c r="C58" s="37">
        <v>0</v>
      </c>
      <c r="D58" s="37">
        <v>0.112568</v>
      </c>
      <c r="E58" s="37">
        <v>6.6627999999999993E-2</v>
      </c>
      <c r="F58" s="37">
        <v>0.53936000000000006</v>
      </c>
      <c r="G58" s="37">
        <v>0</v>
      </c>
      <c r="H58" s="37">
        <v>0.32476400000000005</v>
      </c>
      <c r="I58" s="151" t="s">
        <v>73</v>
      </c>
      <c r="J58" s="96" t="s">
        <v>59</v>
      </c>
      <c r="K58" s="119">
        <v>0.18632800000000002</v>
      </c>
      <c r="L58" s="119">
        <v>0.14579600000000001</v>
      </c>
      <c r="M58" s="119">
        <v>0.73919999999999997</v>
      </c>
      <c r="N58" s="119">
        <v>1.2245599999999999</v>
      </c>
      <c r="O58" s="119">
        <v>0.75600000000000001</v>
      </c>
      <c r="P58" s="119">
        <v>0.68620000000000003</v>
      </c>
    </row>
    <row r="59" spans="1:21" x14ac:dyDescent="0.25">
      <c r="A59" s="164"/>
      <c r="B59" s="26" t="s">
        <v>60</v>
      </c>
      <c r="C59" s="38">
        <v>0</v>
      </c>
      <c r="D59" s="38">
        <v>124.85113389240283</v>
      </c>
      <c r="E59" s="38">
        <v>191.57482199675812</v>
      </c>
      <c r="F59" s="38">
        <v>48.276775808365471</v>
      </c>
      <c r="G59" s="38">
        <v>0</v>
      </c>
      <c r="H59" s="38">
        <v>61.622304565777</v>
      </c>
      <c r="I59" s="157"/>
      <c r="J59" s="97" t="s">
        <v>60</v>
      </c>
      <c r="K59" s="120">
        <v>88.479110038212184</v>
      </c>
      <c r="L59" s="120">
        <v>104.7321679360202</v>
      </c>
      <c r="M59" s="120">
        <v>44.752551785714282</v>
      </c>
      <c r="N59" s="120">
        <v>38.911611929182733</v>
      </c>
      <c r="O59" s="120">
        <v>44.425070634920644</v>
      </c>
      <c r="P59" s="120">
        <v>45.890765928300787</v>
      </c>
    </row>
    <row r="60" spans="1:21" x14ac:dyDescent="0.25">
      <c r="A60" s="158" t="s">
        <v>74</v>
      </c>
      <c r="B60" s="36" t="s">
        <v>59</v>
      </c>
      <c r="C60" s="37">
        <v>0</v>
      </c>
      <c r="D60" s="37">
        <v>0.112568</v>
      </c>
      <c r="E60" s="37">
        <v>6.6627999999999993E-2</v>
      </c>
      <c r="F60" s="37">
        <v>0.53936000000000006</v>
      </c>
      <c r="G60" s="37">
        <v>0</v>
      </c>
      <c r="H60" s="37">
        <v>0.32476400000000005</v>
      </c>
      <c r="I60" s="151" t="s">
        <v>74</v>
      </c>
      <c r="J60" s="96" t="s">
        <v>59</v>
      </c>
      <c r="K60" s="119">
        <v>0.18632800000000002</v>
      </c>
      <c r="L60" s="119">
        <v>0.14579600000000001</v>
      </c>
      <c r="M60" s="119">
        <v>0.73919999999999997</v>
      </c>
      <c r="N60" s="119">
        <v>1.2245599999999999</v>
      </c>
      <c r="O60" s="119">
        <v>0.75600000000000001</v>
      </c>
      <c r="P60" s="119">
        <v>0.68620000000000003</v>
      </c>
    </row>
    <row r="61" spans="1:21" x14ac:dyDescent="0.25">
      <c r="A61" s="164"/>
      <c r="B61" s="26" t="s">
        <v>60</v>
      </c>
      <c r="C61" s="38">
        <v>0</v>
      </c>
      <c r="D61" s="38">
        <v>124.85113389240283</v>
      </c>
      <c r="E61" s="38">
        <v>191.57482199675812</v>
      </c>
      <c r="F61" s="38">
        <v>48.276775808365471</v>
      </c>
      <c r="G61" s="38">
        <v>0</v>
      </c>
      <c r="H61" s="38">
        <v>61.622304565777</v>
      </c>
      <c r="I61" s="157"/>
      <c r="J61" s="97" t="s">
        <v>60</v>
      </c>
      <c r="K61" s="120">
        <v>88.622210038212174</v>
      </c>
      <c r="L61" s="120">
        <v>104.87526793602019</v>
      </c>
      <c r="M61" s="120">
        <v>44.895651785714286</v>
      </c>
      <c r="N61" s="120">
        <v>39.05471192918273</v>
      </c>
      <c r="O61" s="120">
        <v>44.568170634920634</v>
      </c>
      <c r="P61" s="120">
        <v>46.033865928300791</v>
      </c>
    </row>
    <row r="62" spans="1:21" x14ac:dyDescent="0.25">
      <c r="A62" s="161" t="s">
        <v>77</v>
      </c>
      <c r="B62" s="39" t="s">
        <v>59</v>
      </c>
      <c r="C62" s="45">
        <v>180.79</v>
      </c>
      <c r="D62" s="45">
        <v>163.30000000000001</v>
      </c>
      <c r="E62" s="45">
        <v>180.79</v>
      </c>
      <c r="F62" s="46">
        <v>174.96</v>
      </c>
      <c r="G62" s="46">
        <v>177.93</v>
      </c>
      <c r="H62" s="47">
        <v>174.96</v>
      </c>
      <c r="I62" s="155" t="s">
        <v>77</v>
      </c>
      <c r="J62" s="126" t="s">
        <v>59</v>
      </c>
      <c r="K62" s="130">
        <v>177.06</v>
      </c>
      <c r="L62" s="130">
        <v>159.87</v>
      </c>
      <c r="M62" s="130">
        <v>0</v>
      </c>
      <c r="N62" s="131">
        <v>178.61</v>
      </c>
      <c r="O62" s="131">
        <v>166.86</v>
      </c>
      <c r="P62" s="132">
        <v>177.29</v>
      </c>
    </row>
    <row r="63" spans="1:21" x14ac:dyDescent="0.25">
      <c r="A63" s="162"/>
      <c r="B63" s="41" t="s">
        <v>60</v>
      </c>
      <c r="C63" s="42">
        <v>19.309412404213067</v>
      </c>
      <c r="D63" s="42">
        <v>19.472611954813452</v>
      </c>
      <c r="E63" s="42">
        <v>19.350536994570142</v>
      </c>
      <c r="F63" s="48">
        <v>19.379073481412778</v>
      </c>
      <c r="G63" s="48">
        <v>19.406087970817154</v>
      </c>
      <c r="H63" s="49">
        <v>19.421568421345654</v>
      </c>
      <c r="I63" s="156"/>
      <c r="J63" s="128" t="s">
        <v>60</v>
      </c>
      <c r="K63" s="129">
        <v>19.596613597885185</v>
      </c>
      <c r="L63" s="129">
        <v>19.735839400975401</v>
      </c>
      <c r="M63" s="129">
        <v>0</v>
      </c>
      <c r="N63" s="133">
        <v>19.603068281601459</v>
      </c>
      <c r="O63" s="133">
        <v>19.679042606653638</v>
      </c>
      <c r="P63" s="134">
        <v>19.609525208782408</v>
      </c>
    </row>
    <row r="64" spans="1:21" x14ac:dyDescent="0.25">
      <c r="A64" s="161" t="s">
        <v>79</v>
      </c>
      <c r="B64" s="39" t="s">
        <v>59</v>
      </c>
      <c r="C64" s="40">
        <v>44.158000000000001</v>
      </c>
      <c r="D64" s="40">
        <v>48.758000000000003</v>
      </c>
      <c r="E64" s="40">
        <v>40.866</v>
      </c>
      <c r="F64" s="40">
        <v>57.908999999999999</v>
      </c>
      <c r="G64" s="40">
        <v>34.5</v>
      </c>
      <c r="H64" s="40">
        <v>26.364999999999998</v>
      </c>
      <c r="I64" s="155" t="s">
        <v>79</v>
      </c>
      <c r="J64" s="126" t="s">
        <v>59</v>
      </c>
      <c r="K64" s="127">
        <v>6.1994999999999996</v>
      </c>
      <c r="L64" s="127">
        <v>8.6857000000000006</v>
      </c>
      <c r="M64" s="127">
        <v>31.033999999999999</v>
      </c>
      <c r="N64" s="127">
        <v>39.082999999999998</v>
      </c>
      <c r="O64" s="127">
        <v>58.661000000000001</v>
      </c>
      <c r="P64" s="127">
        <v>30.1</v>
      </c>
    </row>
    <row r="65" spans="1:16" x14ac:dyDescent="0.25">
      <c r="A65" s="162"/>
      <c r="B65" s="41" t="s">
        <v>60</v>
      </c>
      <c r="C65" s="42">
        <v>24.262030495400861</v>
      </c>
      <c r="D65" s="42">
        <v>24.26981679153797</v>
      </c>
      <c r="E65" s="42">
        <v>24.263520044194586</v>
      </c>
      <c r="F65" s="42">
        <v>24.121507835841811</v>
      </c>
      <c r="G65" s="42">
        <v>24.348489284061326</v>
      </c>
      <c r="H65" s="42">
        <v>24.320632104939353</v>
      </c>
      <c r="I65" s="156"/>
      <c r="J65" s="128" t="s">
        <v>60</v>
      </c>
      <c r="K65" s="129">
        <v>30.766607319068882</v>
      </c>
      <c r="L65" s="129">
        <v>27.840348634310757</v>
      </c>
      <c r="M65" s="129">
        <v>24.91924293097075</v>
      </c>
      <c r="N65" s="129">
        <v>24.06695211496622</v>
      </c>
      <c r="O65" s="129">
        <v>23.642680117482133</v>
      </c>
      <c r="P65" s="129">
        <v>24.058810900824341</v>
      </c>
    </row>
    <row r="66" spans="1:16" x14ac:dyDescent="0.25">
      <c r="A66" s="170" t="s">
        <v>80</v>
      </c>
      <c r="B66" s="50" t="s">
        <v>59</v>
      </c>
      <c r="C66" s="51">
        <v>1.7114</v>
      </c>
      <c r="D66" s="51">
        <v>3.1532</v>
      </c>
      <c r="E66" s="51">
        <v>9.7388999999999992</v>
      </c>
      <c r="F66" s="51">
        <v>19.655999999999999</v>
      </c>
      <c r="G66" s="51">
        <v>2.2132000000000001</v>
      </c>
      <c r="H66" s="51">
        <v>9.6259999999999994</v>
      </c>
      <c r="I66" s="155" t="s">
        <v>110</v>
      </c>
      <c r="J66" s="126" t="s">
        <v>59</v>
      </c>
      <c r="K66" s="127">
        <v>0.58613999999999999</v>
      </c>
      <c r="L66" s="127">
        <v>0.41075</v>
      </c>
      <c r="M66" s="127">
        <v>1.4610000000000001</v>
      </c>
      <c r="N66" s="127">
        <v>0.61282999999999999</v>
      </c>
      <c r="O66" s="127">
        <v>0</v>
      </c>
      <c r="P66" s="127">
        <v>0</v>
      </c>
    </row>
    <row r="67" spans="1:16" x14ac:dyDescent="0.25">
      <c r="A67" s="171"/>
      <c r="B67" s="41" t="s">
        <v>60</v>
      </c>
      <c r="C67" s="52">
        <v>25.934646771316334</v>
      </c>
      <c r="D67" s="52">
        <v>25.881211013690613</v>
      </c>
      <c r="E67" s="52">
        <v>25.817783384615385</v>
      </c>
      <c r="F67" s="52">
        <v>25.817783384615385</v>
      </c>
      <c r="G67" s="52">
        <v>25.817783384615385</v>
      </c>
      <c r="H67" s="52">
        <v>25.817783384615385</v>
      </c>
      <c r="I67" s="156"/>
      <c r="J67" s="128" t="s">
        <v>60</v>
      </c>
      <c r="K67" s="129">
        <v>25.925215409287883</v>
      </c>
      <c r="L67" s="129">
        <v>26.070914181375532</v>
      </c>
      <c r="M67" s="129">
        <v>25.720892539356608</v>
      </c>
      <c r="N67" s="129">
        <v>25.910354780281644</v>
      </c>
      <c r="O67" s="129">
        <v>0</v>
      </c>
      <c r="P67" s="129">
        <v>0</v>
      </c>
    </row>
    <row r="68" spans="1:16" x14ac:dyDescent="0.25">
      <c r="A68" s="161" t="s">
        <v>82</v>
      </c>
      <c r="B68" s="39" t="s">
        <v>59</v>
      </c>
      <c r="C68" s="47">
        <v>99.077699999999993</v>
      </c>
      <c r="D68" s="47">
        <v>74.255299999999977</v>
      </c>
      <c r="E68" s="47">
        <v>86.676000000000002</v>
      </c>
      <c r="F68" s="47">
        <v>104.30695</v>
      </c>
      <c r="G68" s="47">
        <v>167.56943000000001</v>
      </c>
      <c r="H68" s="47">
        <v>196.10904000000002</v>
      </c>
      <c r="I68" s="155" t="s">
        <v>82</v>
      </c>
      <c r="J68" s="126" t="s">
        <v>59</v>
      </c>
      <c r="K68" s="132">
        <v>191.22726155937241</v>
      </c>
      <c r="L68" s="132">
        <v>197.01350000000002</v>
      </c>
      <c r="M68" s="132">
        <v>182.62099999999998</v>
      </c>
      <c r="N68" s="132">
        <v>176.1995</v>
      </c>
      <c r="O68" s="132">
        <v>156.70820000000001</v>
      </c>
      <c r="P68" s="132">
        <v>146.07089999999997</v>
      </c>
    </row>
    <row r="69" spans="1:16" x14ac:dyDescent="0.25">
      <c r="A69" s="162"/>
      <c r="B69" s="41" t="s">
        <v>60</v>
      </c>
      <c r="C69" s="49">
        <v>20.331884171048863</v>
      </c>
      <c r="D69" s="49">
        <v>20.980142043573967</v>
      </c>
      <c r="E69" s="49">
        <v>20.958765006046324</v>
      </c>
      <c r="F69" s="49">
        <v>20.476466893618309</v>
      </c>
      <c r="G69" s="49">
        <v>19.826508735994285</v>
      </c>
      <c r="H69" s="49">
        <v>20.287510112340499</v>
      </c>
      <c r="I69" s="156"/>
      <c r="J69" s="128" t="s">
        <v>60</v>
      </c>
      <c r="K69" s="134">
        <v>15.561902744158681</v>
      </c>
      <c r="L69" s="134">
        <v>15.508229263080395</v>
      </c>
      <c r="M69" s="134">
        <v>15.363759202441095</v>
      </c>
      <c r="N69" s="134">
        <v>15.634036187685933</v>
      </c>
      <c r="O69" s="134">
        <v>15.810757157717685</v>
      </c>
      <c r="P69" s="134">
        <v>15.989639051324756</v>
      </c>
    </row>
    <row r="70" spans="1:16" x14ac:dyDescent="0.25">
      <c r="A70" s="158" t="s">
        <v>81</v>
      </c>
      <c r="B70" s="24" t="s">
        <v>59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  <c r="H70" s="33">
        <v>0</v>
      </c>
      <c r="I70" s="146" t="s">
        <v>81</v>
      </c>
      <c r="J70" s="98" t="s">
        <v>59</v>
      </c>
      <c r="K70" s="101"/>
      <c r="L70" s="101"/>
      <c r="M70" s="101"/>
      <c r="N70" s="101"/>
      <c r="O70" s="101"/>
      <c r="P70" s="101"/>
    </row>
    <row r="71" spans="1:16" x14ac:dyDescent="0.25">
      <c r="A71" s="160"/>
      <c r="B71" s="26" t="s">
        <v>60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27">
        <v>0</v>
      </c>
      <c r="I71" s="150"/>
      <c r="J71" s="102" t="s">
        <v>60</v>
      </c>
      <c r="K71" s="103"/>
      <c r="L71" s="103"/>
      <c r="M71" s="103"/>
      <c r="N71" s="103"/>
      <c r="O71" s="103"/>
      <c r="P71" s="103"/>
    </row>
    <row r="72" spans="1:16" x14ac:dyDescent="0.25">
      <c r="A72" s="161" t="s">
        <v>75</v>
      </c>
      <c r="B72" s="39" t="s">
        <v>59</v>
      </c>
      <c r="C72" s="40">
        <v>12.929</v>
      </c>
      <c r="D72" s="40">
        <v>8.9240999999999993</v>
      </c>
      <c r="E72" s="40">
        <v>12.17</v>
      </c>
      <c r="F72" s="40">
        <v>9.6837999999999997</v>
      </c>
      <c r="G72" s="40">
        <v>6.0335999999999999</v>
      </c>
      <c r="H72" s="40">
        <v>7.8928000000000003</v>
      </c>
      <c r="I72" s="146" t="s">
        <v>75</v>
      </c>
      <c r="J72" s="98" t="s">
        <v>59</v>
      </c>
      <c r="K72" s="101"/>
      <c r="L72" s="101"/>
      <c r="M72" s="101"/>
      <c r="N72" s="101"/>
      <c r="O72" s="101"/>
      <c r="P72" s="101"/>
    </row>
    <row r="73" spans="1:16" x14ac:dyDescent="0.25">
      <c r="A73" s="162"/>
      <c r="B73" s="41" t="s">
        <v>60</v>
      </c>
      <c r="C73" s="42">
        <v>20.478971251494279</v>
      </c>
      <c r="D73" s="42">
        <v>20.629717263776172</v>
      </c>
      <c r="E73" s="42">
        <v>20.357245008629981</v>
      </c>
      <c r="F73" s="42">
        <v>20.227893932439702</v>
      </c>
      <c r="G73" s="42">
        <v>20.514373403928978</v>
      </c>
      <c r="H73" s="42">
        <v>20.805214604834568</v>
      </c>
      <c r="I73" s="150"/>
      <c r="J73" s="102" t="s">
        <v>60</v>
      </c>
      <c r="K73" s="103"/>
      <c r="L73" s="103"/>
      <c r="M73" s="103"/>
      <c r="N73" s="103"/>
      <c r="O73" s="103"/>
      <c r="P73" s="103"/>
    </row>
    <row r="74" spans="1:16" x14ac:dyDescent="0.25">
      <c r="A74" s="165" t="s">
        <v>76</v>
      </c>
      <c r="B74" s="39" t="s">
        <v>59</v>
      </c>
      <c r="C74" s="43">
        <v>52.363999999999997</v>
      </c>
      <c r="D74" s="43">
        <v>46.439</v>
      </c>
      <c r="E74" s="43">
        <v>50.746000000000002</v>
      </c>
      <c r="F74" s="43">
        <v>50.396000000000001</v>
      </c>
      <c r="G74" s="43">
        <v>44.406999999999996</v>
      </c>
      <c r="H74" s="43">
        <v>48.031999999999996</v>
      </c>
      <c r="I74" s="146" t="s">
        <v>76</v>
      </c>
      <c r="J74" s="98" t="s">
        <v>59</v>
      </c>
      <c r="K74" s="101"/>
      <c r="L74" s="101"/>
      <c r="M74" s="101"/>
      <c r="N74" s="101"/>
      <c r="O74" s="101"/>
      <c r="P74" s="101"/>
    </row>
    <row r="75" spans="1:16" x14ac:dyDescent="0.25">
      <c r="A75" s="166"/>
      <c r="B75" s="41" t="s">
        <v>60</v>
      </c>
      <c r="C75" s="44">
        <v>19.968213889840925</v>
      </c>
      <c r="D75" s="44">
        <v>20.005126782557799</v>
      </c>
      <c r="E75" s="44">
        <v>19.962781720376608</v>
      </c>
      <c r="F75" s="44">
        <v>19.815423040757896</v>
      </c>
      <c r="G75" s="44">
        <v>19.927962813507971</v>
      </c>
      <c r="H75" s="44">
        <v>20.020105514630032</v>
      </c>
      <c r="I75" s="150"/>
      <c r="J75" s="102" t="s">
        <v>60</v>
      </c>
      <c r="K75" s="103"/>
      <c r="L75" s="103"/>
      <c r="M75" s="103"/>
      <c r="N75" s="103"/>
      <c r="O75" s="103"/>
      <c r="P75" s="103"/>
    </row>
    <row r="76" spans="1:16" x14ac:dyDescent="0.25">
      <c r="A76" s="161" t="s">
        <v>78</v>
      </c>
      <c r="B76" s="39" t="s">
        <v>59</v>
      </c>
      <c r="C76" s="40">
        <v>31.908000000000001</v>
      </c>
      <c r="D76" s="40">
        <v>27.486999999999998</v>
      </c>
      <c r="E76" s="40">
        <v>29.584</v>
      </c>
      <c r="F76" s="40">
        <v>26.757999999999999</v>
      </c>
      <c r="G76" s="40">
        <v>22.04</v>
      </c>
      <c r="H76" s="40">
        <v>27.263999999999999</v>
      </c>
      <c r="I76" s="146" t="s">
        <v>78</v>
      </c>
      <c r="J76" s="98" t="s">
        <v>59</v>
      </c>
      <c r="K76" s="101"/>
      <c r="L76" s="101"/>
      <c r="M76" s="101"/>
      <c r="N76" s="101"/>
      <c r="O76" s="101"/>
      <c r="P76" s="101"/>
    </row>
    <row r="77" spans="1:16" x14ac:dyDescent="0.25">
      <c r="A77" s="169"/>
      <c r="B77" s="41" t="s">
        <v>60</v>
      </c>
      <c r="C77" s="42">
        <v>20.081368348063666</v>
      </c>
      <c r="D77" s="42">
        <v>20.181802799773934</v>
      </c>
      <c r="E77" s="42">
        <v>20.375212588260904</v>
      </c>
      <c r="F77" s="42">
        <v>20.382009220083692</v>
      </c>
      <c r="G77" s="42">
        <v>20.576339812690488</v>
      </c>
      <c r="H77" s="42">
        <v>20.335598233352211</v>
      </c>
      <c r="I77" s="150"/>
      <c r="J77" s="102" t="s">
        <v>60</v>
      </c>
      <c r="K77" s="103"/>
      <c r="L77" s="103"/>
      <c r="M77" s="103"/>
      <c r="N77" s="103"/>
      <c r="O77" s="103"/>
      <c r="P77" s="103"/>
    </row>
    <row r="78" spans="1:16" x14ac:dyDescent="0.25">
      <c r="A78" s="167" t="s">
        <v>83</v>
      </c>
      <c r="B78" s="53" t="s">
        <v>59</v>
      </c>
      <c r="C78" s="54"/>
      <c r="D78" s="54"/>
      <c r="E78" s="54"/>
      <c r="F78" s="54"/>
      <c r="G78" s="54"/>
      <c r="H78" s="54"/>
      <c r="I78" s="146" t="s">
        <v>83</v>
      </c>
      <c r="J78" s="98" t="s">
        <v>59</v>
      </c>
      <c r="K78" s="101"/>
      <c r="L78" s="101"/>
      <c r="M78" s="101"/>
      <c r="N78" s="101"/>
      <c r="O78" s="101"/>
      <c r="P78" s="101"/>
    </row>
    <row r="79" spans="1:16" x14ac:dyDescent="0.25">
      <c r="A79" s="168"/>
      <c r="B79" s="55" t="s">
        <v>60</v>
      </c>
      <c r="C79" s="56"/>
      <c r="D79" s="56"/>
      <c r="E79" s="56"/>
      <c r="F79" s="56"/>
      <c r="G79" s="56"/>
      <c r="H79" s="56"/>
      <c r="I79" s="150"/>
      <c r="J79" s="102" t="s">
        <v>60</v>
      </c>
      <c r="K79" s="103"/>
      <c r="L79" s="103"/>
      <c r="M79" s="103"/>
      <c r="N79" s="103"/>
      <c r="O79" s="103"/>
      <c r="P79" s="103"/>
    </row>
    <row r="80" spans="1:16" x14ac:dyDescent="0.25">
      <c r="A80" s="167" t="s">
        <v>84</v>
      </c>
      <c r="B80" s="53" t="s">
        <v>59</v>
      </c>
      <c r="C80" s="54"/>
      <c r="D80" s="54"/>
      <c r="E80" s="54"/>
      <c r="F80" s="54"/>
      <c r="G80" s="54"/>
      <c r="H80" s="54"/>
      <c r="I80" s="146" t="s">
        <v>84</v>
      </c>
      <c r="J80" s="98" t="s">
        <v>59</v>
      </c>
      <c r="K80" s="101"/>
      <c r="L80" s="101"/>
      <c r="M80" s="101"/>
      <c r="N80" s="101"/>
      <c r="O80" s="101"/>
      <c r="P80" s="101"/>
    </row>
    <row r="81" spans="1:16" x14ac:dyDescent="0.25">
      <c r="A81" s="168"/>
      <c r="B81" s="55" t="s">
        <v>60</v>
      </c>
      <c r="C81" s="56"/>
      <c r="D81" s="56"/>
      <c r="E81" s="56"/>
      <c r="F81" s="56"/>
      <c r="G81" s="56"/>
      <c r="H81" s="56"/>
      <c r="I81" s="150"/>
      <c r="J81" s="102" t="s">
        <v>60</v>
      </c>
      <c r="K81" s="103"/>
      <c r="L81" s="103"/>
      <c r="M81" s="103"/>
      <c r="N81" s="103"/>
      <c r="O81" s="103"/>
      <c r="P81" s="103"/>
    </row>
    <row r="82" spans="1:16" x14ac:dyDescent="0.25">
      <c r="A82" s="167" t="s">
        <v>85</v>
      </c>
      <c r="B82" s="53" t="s">
        <v>59</v>
      </c>
      <c r="C82" s="54"/>
      <c r="D82" s="54"/>
      <c r="E82" s="54"/>
      <c r="F82" s="54"/>
      <c r="G82" s="54"/>
      <c r="H82" s="54"/>
      <c r="I82" s="146" t="s">
        <v>85</v>
      </c>
      <c r="J82" s="98" t="s">
        <v>59</v>
      </c>
      <c r="K82" s="101"/>
      <c r="L82" s="101"/>
      <c r="M82" s="101"/>
      <c r="N82" s="101"/>
      <c r="O82" s="101"/>
      <c r="P82" s="101"/>
    </row>
    <row r="83" spans="1:16" x14ac:dyDescent="0.25">
      <c r="A83" s="168"/>
      <c r="B83" s="55" t="s">
        <v>60</v>
      </c>
      <c r="C83" s="56"/>
      <c r="D83" s="56"/>
      <c r="E83" s="56"/>
      <c r="F83" s="56"/>
      <c r="G83" s="56"/>
      <c r="H83" s="56"/>
      <c r="I83" s="150"/>
      <c r="J83" s="102" t="s">
        <v>60</v>
      </c>
      <c r="K83" s="103"/>
      <c r="L83" s="103"/>
      <c r="M83" s="103"/>
      <c r="N83" s="103"/>
      <c r="O83" s="103"/>
      <c r="P83" s="103"/>
    </row>
    <row r="84" spans="1:16" x14ac:dyDescent="0.25">
      <c r="A84" s="167" t="s">
        <v>86</v>
      </c>
      <c r="B84" s="53" t="s">
        <v>59</v>
      </c>
      <c r="C84" s="54"/>
      <c r="D84" s="54"/>
      <c r="E84" s="54"/>
      <c r="F84" s="54"/>
      <c r="G84" s="54"/>
      <c r="H84" s="54"/>
      <c r="I84" s="146" t="s">
        <v>86</v>
      </c>
      <c r="J84" s="98" t="s">
        <v>59</v>
      </c>
      <c r="K84" s="101"/>
      <c r="L84" s="101"/>
      <c r="M84" s="101"/>
      <c r="N84" s="101"/>
      <c r="O84" s="101"/>
      <c r="P84" s="101"/>
    </row>
    <row r="85" spans="1:16" x14ac:dyDescent="0.25">
      <c r="A85" s="168"/>
      <c r="B85" s="55" t="s">
        <v>60</v>
      </c>
      <c r="C85" s="56"/>
      <c r="D85" s="56"/>
      <c r="E85" s="56"/>
      <c r="F85" s="56"/>
      <c r="G85" s="56"/>
      <c r="H85" s="56"/>
      <c r="I85" s="150"/>
      <c r="J85" s="102" t="s">
        <v>60</v>
      </c>
      <c r="K85" s="103"/>
      <c r="L85" s="103"/>
      <c r="M85" s="103"/>
      <c r="N85" s="103"/>
      <c r="O85" s="103"/>
      <c r="P85" s="103"/>
    </row>
    <row r="86" spans="1:16" x14ac:dyDescent="0.25">
      <c r="A86" s="167" t="s">
        <v>87</v>
      </c>
      <c r="B86" s="53" t="s">
        <v>59</v>
      </c>
      <c r="C86" s="57"/>
      <c r="D86" s="57"/>
      <c r="E86" s="57"/>
      <c r="F86" s="57"/>
      <c r="G86" s="57"/>
      <c r="H86" s="57"/>
      <c r="I86" s="146" t="s">
        <v>87</v>
      </c>
      <c r="J86" s="98" t="s">
        <v>59</v>
      </c>
      <c r="K86" s="99"/>
      <c r="L86" s="99"/>
      <c r="M86" s="99"/>
      <c r="N86" s="99"/>
      <c r="O86" s="99"/>
      <c r="P86" s="99"/>
    </row>
    <row r="87" spans="1:16" x14ac:dyDescent="0.25">
      <c r="A87" s="168"/>
      <c r="B87" s="55" t="s">
        <v>60</v>
      </c>
      <c r="C87" s="58"/>
      <c r="D87" s="58"/>
      <c r="E87" s="58"/>
      <c r="F87" s="58"/>
      <c r="G87" s="57"/>
      <c r="H87" s="58"/>
      <c r="I87" s="150"/>
      <c r="J87" s="102" t="s">
        <v>60</v>
      </c>
      <c r="K87" s="100"/>
      <c r="L87" s="100"/>
      <c r="M87" s="100"/>
      <c r="N87" s="100"/>
      <c r="O87" s="99"/>
      <c r="P87" s="100"/>
    </row>
    <row r="88" spans="1:16" x14ac:dyDescent="0.25">
      <c r="A88" s="167" t="s">
        <v>88</v>
      </c>
      <c r="B88" s="53" t="s">
        <v>59</v>
      </c>
      <c r="C88" s="54"/>
      <c r="D88" s="54"/>
      <c r="E88" s="54"/>
      <c r="F88" s="54"/>
      <c r="G88" s="54"/>
      <c r="H88" s="54"/>
      <c r="I88" s="146" t="s">
        <v>88</v>
      </c>
      <c r="J88" s="98" t="s">
        <v>59</v>
      </c>
      <c r="K88" s="101"/>
      <c r="L88" s="101"/>
      <c r="M88" s="101"/>
      <c r="N88" s="101"/>
      <c r="O88" s="101"/>
      <c r="P88" s="101"/>
    </row>
    <row r="89" spans="1:16" x14ac:dyDescent="0.25">
      <c r="A89" s="168"/>
      <c r="B89" s="55" t="s">
        <v>60</v>
      </c>
      <c r="C89" s="56"/>
      <c r="D89" s="56"/>
      <c r="E89" s="56"/>
      <c r="F89" s="56"/>
      <c r="G89" s="56"/>
      <c r="H89" s="56"/>
      <c r="I89" s="150"/>
      <c r="J89" s="102" t="s">
        <v>60</v>
      </c>
      <c r="K89" s="103"/>
      <c r="L89" s="103"/>
      <c r="M89" s="103"/>
      <c r="N89" s="103"/>
      <c r="O89" s="103"/>
      <c r="P89" s="103"/>
    </row>
    <row r="90" spans="1:16" x14ac:dyDescent="0.25">
      <c r="A90" s="167" t="s">
        <v>89</v>
      </c>
      <c r="B90" s="53" t="s">
        <v>59</v>
      </c>
      <c r="C90" s="59"/>
      <c r="D90" s="59"/>
      <c r="E90" s="59"/>
      <c r="F90" s="59"/>
      <c r="G90" s="59"/>
      <c r="H90" s="60"/>
      <c r="I90" s="146" t="s">
        <v>89</v>
      </c>
      <c r="J90" s="98" t="s">
        <v>59</v>
      </c>
      <c r="K90" s="104"/>
      <c r="L90" s="104"/>
      <c r="M90" s="104"/>
      <c r="N90" s="104"/>
      <c r="O90" s="104"/>
      <c r="P90" s="105"/>
    </row>
    <row r="91" spans="1:16" x14ac:dyDescent="0.25">
      <c r="A91" s="168"/>
      <c r="B91" s="53" t="s">
        <v>60</v>
      </c>
      <c r="C91" s="59"/>
      <c r="D91" s="59"/>
      <c r="E91" s="59"/>
      <c r="F91" s="59"/>
      <c r="G91" s="59"/>
      <c r="H91" s="59"/>
      <c r="I91" s="150"/>
      <c r="J91" s="98" t="s">
        <v>60</v>
      </c>
      <c r="K91" s="104"/>
      <c r="L91" s="104"/>
      <c r="M91" s="104"/>
      <c r="N91" s="104"/>
      <c r="O91" s="104"/>
      <c r="P91" s="104"/>
    </row>
    <row r="92" spans="1:16" x14ac:dyDescent="0.25">
      <c r="A92" s="167" t="s">
        <v>90</v>
      </c>
      <c r="B92" s="61" t="s">
        <v>59</v>
      </c>
      <c r="C92" s="62"/>
      <c r="D92" s="62"/>
      <c r="E92" s="62"/>
      <c r="F92" s="62"/>
      <c r="G92" s="62"/>
      <c r="H92" s="62"/>
      <c r="I92" s="146" t="s">
        <v>90</v>
      </c>
      <c r="J92" s="116" t="s">
        <v>59</v>
      </c>
      <c r="K92" s="117"/>
      <c r="L92" s="117"/>
      <c r="M92" s="117"/>
      <c r="N92" s="117"/>
      <c r="O92" s="117"/>
      <c r="P92" s="117"/>
    </row>
    <row r="93" spans="1:16" x14ac:dyDescent="0.25">
      <c r="A93" s="172"/>
      <c r="B93" s="55" t="s">
        <v>60</v>
      </c>
      <c r="C93" s="63"/>
      <c r="D93" s="63"/>
      <c r="E93" s="63"/>
      <c r="F93" s="63"/>
      <c r="G93" s="63"/>
      <c r="H93" s="63"/>
      <c r="I93" s="147"/>
      <c r="J93" s="102" t="s">
        <v>60</v>
      </c>
      <c r="K93" s="118"/>
      <c r="L93" s="118"/>
      <c r="M93" s="118"/>
      <c r="N93" s="118"/>
      <c r="O93" s="118"/>
      <c r="P93" s="118"/>
    </row>
    <row r="94" spans="1:16" x14ac:dyDescent="0.25">
      <c r="A94" s="167" t="s">
        <v>91</v>
      </c>
      <c r="B94" s="61" t="s">
        <v>59</v>
      </c>
      <c r="C94" s="62"/>
      <c r="D94" s="62"/>
      <c r="E94" s="62"/>
      <c r="F94" s="62"/>
      <c r="G94" s="62"/>
      <c r="H94" s="62"/>
      <c r="I94" s="146" t="s">
        <v>91</v>
      </c>
      <c r="J94" s="116" t="s">
        <v>59</v>
      </c>
      <c r="K94" s="117"/>
      <c r="L94" s="117"/>
      <c r="M94" s="117"/>
      <c r="N94" s="117"/>
      <c r="O94" s="117"/>
      <c r="P94" s="117"/>
    </row>
    <row r="95" spans="1:16" x14ac:dyDescent="0.25">
      <c r="A95" s="172"/>
      <c r="B95" s="55" t="s">
        <v>60</v>
      </c>
      <c r="C95" s="63"/>
      <c r="D95" s="63"/>
      <c r="E95" s="63"/>
      <c r="F95" s="63"/>
      <c r="G95" s="63"/>
      <c r="H95" s="63"/>
      <c r="I95" s="147"/>
      <c r="J95" s="102" t="s">
        <v>60</v>
      </c>
      <c r="K95" s="118"/>
      <c r="L95" s="118"/>
      <c r="M95" s="118"/>
      <c r="N95" s="118"/>
      <c r="O95" s="118"/>
      <c r="P95" s="118"/>
    </row>
    <row r="96" spans="1:16" x14ac:dyDescent="0.25">
      <c r="A96" s="167" t="s">
        <v>92</v>
      </c>
      <c r="B96" s="61" t="s">
        <v>59</v>
      </c>
      <c r="C96" s="62"/>
      <c r="D96" s="62"/>
      <c r="E96" s="62"/>
      <c r="F96" s="62"/>
      <c r="G96" s="62"/>
      <c r="H96" s="62"/>
      <c r="I96" s="146" t="s">
        <v>92</v>
      </c>
      <c r="J96" s="116" t="s">
        <v>59</v>
      </c>
      <c r="K96" s="117"/>
      <c r="L96" s="117"/>
      <c r="M96" s="117"/>
      <c r="N96" s="117"/>
      <c r="O96" s="117"/>
      <c r="P96" s="117"/>
    </row>
    <row r="97" spans="1:16" x14ac:dyDescent="0.25">
      <c r="A97" s="172"/>
      <c r="B97" s="55" t="s">
        <v>60</v>
      </c>
      <c r="C97" s="63"/>
      <c r="D97" s="63"/>
      <c r="E97" s="63"/>
      <c r="F97" s="63"/>
      <c r="G97" s="63"/>
      <c r="H97" s="63"/>
      <c r="I97" s="147"/>
      <c r="J97" s="102" t="s">
        <v>60</v>
      </c>
      <c r="K97" s="118"/>
      <c r="L97" s="118"/>
      <c r="M97" s="118"/>
      <c r="N97" s="118"/>
      <c r="O97" s="118"/>
      <c r="P97" s="118"/>
    </row>
    <row r="98" spans="1:16" x14ac:dyDescent="0.25">
      <c r="A98" s="167" t="s">
        <v>93</v>
      </c>
      <c r="B98" s="61" t="s">
        <v>59</v>
      </c>
      <c r="C98" s="62"/>
      <c r="D98" s="62"/>
      <c r="E98" s="62"/>
      <c r="F98" s="62"/>
      <c r="G98" s="62"/>
      <c r="H98" s="62"/>
      <c r="I98" s="146" t="s">
        <v>93</v>
      </c>
      <c r="J98" s="116" t="s">
        <v>59</v>
      </c>
      <c r="K98" s="117"/>
      <c r="L98" s="117"/>
      <c r="M98" s="117"/>
      <c r="N98" s="117"/>
      <c r="O98" s="117"/>
      <c r="P98" s="117"/>
    </row>
    <row r="99" spans="1:16" x14ac:dyDescent="0.25">
      <c r="A99" s="172"/>
      <c r="B99" s="55" t="s">
        <v>60</v>
      </c>
      <c r="C99" s="63"/>
      <c r="D99" s="63"/>
      <c r="E99" s="63"/>
      <c r="F99" s="63"/>
      <c r="G99" s="63"/>
      <c r="H99" s="63"/>
      <c r="I99" s="147"/>
      <c r="J99" s="102" t="s">
        <v>60</v>
      </c>
      <c r="K99" s="118"/>
      <c r="L99" s="118"/>
      <c r="M99" s="118"/>
      <c r="N99" s="118"/>
      <c r="O99" s="118"/>
      <c r="P99" s="118"/>
    </row>
    <row r="100" spans="1:16" x14ac:dyDescent="0.25">
      <c r="A100" s="167" t="s">
        <v>94</v>
      </c>
      <c r="B100" s="61" t="s">
        <v>59</v>
      </c>
      <c r="C100" s="62"/>
      <c r="D100" s="62"/>
      <c r="E100" s="62"/>
      <c r="F100" s="62"/>
      <c r="G100" s="62"/>
      <c r="H100" s="62"/>
      <c r="I100" s="146" t="s">
        <v>94</v>
      </c>
      <c r="J100" s="116" t="s">
        <v>59</v>
      </c>
      <c r="K100" s="117"/>
      <c r="L100" s="117"/>
      <c r="M100" s="117"/>
      <c r="N100" s="117"/>
      <c r="O100" s="117"/>
      <c r="P100" s="117"/>
    </row>
    <row r="101" spans="1:16" x14ac:dyDescent="0.25">
      <c r="A101" s="172"/>
      <c r="B101" s="55" t="s">
        <v>60</v>
      </c>
      <c r="C101" s="63"/>
      <c r="D101" s="63"/>
      <c r="E101" s="63"/>
      <c r="F101" s="63"/>
      <c r="G101" s="63"/>
      <c r="H101" s="63"/>
      <c r="I101" s="147"/>
      <c r="J101" s="102" t="s">
        <v>60</v>
      </c>
      <c r="K101" s="118"/>
      <c r="L101" s="118"/>
      <c r="M101" s="118"/>
      <c r="N101" s="118"/>
      <c r="O101" s="118"/>
      <c r="P101" s="118"/>
    </row>
    <row r="102" spans="1:16" x14ac:dyDescent="0.25">
      <c r="A102" s="167" t="s">
        <v>95</v>
      </c>
      <c r="B102" s="61" t="s">
        <v>59</v>
      </c>
      <c r="C102" s="62"/>
      <c r="D102" s="62"/>
      <c r="E102" s="62"/>
      <c r="F102" s="62"/>
      <c r="G102" s="62"/>
      <c r="H102" s="62"/>
      <c r="I102" s="146" t="s">
        <v>95</v>
      </c>
      <c r="J102" s="116" t="s">
        <v>59</v>
      </c>
      <c r="K102" s="117"/>
      <c r="L102" s="117"/>
      <c r="M102" s="117"/>
      <c r="N102" s="117"/>
      <c r="O102" s="117"/>
      <c r="P102" s="117"/>
    </row>
    <row r="103" spans="1:16" x14ac:dyDescent="0.25">
      <c r="A103" s="172"/>
      <c r="B103" s="55" t="s">
        <v>60</v>
      </c>
      <c r="C103" s="63"/>
      <c r="D103" s="63"/>
      <c r="E103" s="63"/>
      <c r="F103" s="63"/>
      <c r="G103" s="63"/>
      <c r="H103" s="63"/>
      <c r="I103" s="147"/>
      <c r="J103" s="102" t="s">
        <v>60</v>
      </c>
      <c r="K103" s="118"/>
      <c r="L103" s="118"/>
      <c r="M103" s="118"/>
      <c r="N103" s="118"/>
      <c r="O103" s="118"/>
      <c r="P103" s="118"/>
    </row>
    <row r="104" spans="1:16" x14ac:dyDescent="0.25">
      <c r="A104" s="167" t="s">
        <v>96</v>
      </c>
      <c r="B104" s="61" t="s">
        <v>59</v>
      </c>
      <c r="C104" s="62"/>
      <c r="D104" s="62"/>
      <c r="E104" s="62"/>
      <c r="F104" s="62"/>
      <c r="G104" s="62"/>
      <c r="H104" s="62"/>
      <c r="I104" s="146" t="s">
        <v>96</v>
      </c>
      <c r="J104" s="116" t="s">
        <v>59</v>
      </c>
      <c r="K104" s="117"/>
      <c r="L104" s="117"/>
      <c r="M104" s="117"/>
      <c r="N104" s="117"/>
      <c r="O104" s="117"/>
      <c r="P104" s="117"/>
    </row>
    <row r="105" spans="1:16" x14ac:dyDescent="0.25">
      <c r="A105" s="172"/>
      <c r="B105" s="55" t="s">
        <v>60</v>
      </c>
      <c r="C105" s="63"/>
      <c r="D105" s="63"/>
      <c r="E105" s="63"/>
      <c r="F105" s="63"/>
      <c r="G105" s="63"/>
      <c r="H105" s="63"/>
      <c r="I105" s="147"/>
      <c r="J105" s="102" t="s">
        <v>60</v>
      </c>
      <c r="K105" s="118"/>
      <c r="L105" s="118"/>
      <c r="M105" s="118"/>
      <c r="N105" s="118"/>
      <c r="O105" s="118"/>
      <c r="P105" s="118"/>
    </row>
    <row r="106" spans="1:16" x14ac:dyDescent="0.25">
      <c r="I106" s="146" t="s">
        <v>80</v>
      </c>
      <c r="J106" s="98" t="s">
        <v>59</v>
      </c>
      <c r="K106" s="101"/>
      <c r="L106" s="101"/>
      <c r="M106" s="101"/>
      <c r="N106" s="101"/>
      <c r="O106" s="101"/>
      <c r="P106" s="101"/>
    </row>
    <row r="107" spans="1:16" x14ac:dyDescent="0.25">
      <c r="I107" s="150"/>
      <c r="J107" s="102" t="s">
        <v>60</v>
      </c>
      <c r="K107" s="103"/>
      <c r="L107" s="103"/>
      <c r="M107" s="103"/>
      <c r="N107" s="103"/>
      <c r="O107" s="103"/>
      <c r="P107" s="103"/>
    </row>
    <row r="108" spans="1:16" x14ac:dyDescent="0.25">
      <c r="A108" s="173" t="s">
        <v>97</v>
      </c>
      <c r="B108" s="64" t="s">
        <v>59</v>
      </c>
      <c r="C108" s="65">
        <v>13.702999999999999</v>
      </c>
      <c r="D108" s="65">
        <v>17.698</v>
      </c>
      <c r="E108" s="65">
        <v>21.826000000000001</v>
      </c>
      <c r="F108" s="65">
        <v>17.161000000000001</v>
      </c>
      <c r="G108" s="65">
        <v>20.213999999999999</v>
      </c>
      <c r="H108" s="65">
        <v>19.681999999999999</v>
      </c>
      <c r="I108" s="148" t="s">
        <v>97</v>
      </c>
      <c r="J108" s="135" t="s">
        <v>59</v>
      </c>
      <c r="K108" s="136">
        <v>24.7</v>
      </c>
      <c r="L108" s="136">
        <v>24.8</v>
      </c>
      <c r="M108" s="136">
        <v>22.4</v>
      </c>
      <c r="N108" s="136">
        <v>20.2</v>
      </c>
      <c r="O108" s="136">
        <v>17.2</v>
      </c>
      <c r="P108" s="136">
        <v>18.399999999999999</v>
      </c>
    </row>
    <row r="109" spans="1:16" x14ac:dyDescent="0.25">
      <c r="A109" s="174"/>
      <c r="B109" s="66" t="s">
        <v>60</v>
      </c>
      <c r="C109" s="67">
        <v>22</v>
      </c>
      <c r="D109" s="67">
        <v>22</v>
      </c>
      <c r="E109" s="67">
        <v>22</v>
      </c>
      <c r="F109" s="67">
        <v>22</v>
      </c>
      <c r="G109" s="67">
        <v>22</v>
      </c>
      <c r="H109" s="67">
        <v>22</v>
      </c>
      <c r="I109" s="149"/>
      <c r="J109" s="137" t="s">
        <v>60</v>
      </c>
      <c r="K109" s="138">
        <v>22</v>
      </c>
      <c r="L109" s="138">
        <v>22</v>
      </c>
      <c r="M109" s="138">
        <v>22</v>
      </c>
      <c r="N109" s="138">
        <v>22</v>
      </c>
      <c r="O109" s="138">
        <v>22</v>
      </c>
      <c r="P109" s="138">
        <v>22</v>
      </c>
    </row>
    <row r="110" spans="1:16" x14ac:dyDescent="0.25">
      <c r="A110" s="175" t="s">
        <v>98</v>
      </c>
      <c r="B110" s="64" t="s">
        <v>59</v>
      </c>
      <c r="C110" s="65">
        <v>0</v>
      </c>
      <c r="D110" s="65">
        <v>0</v>
      </c>
      <c r="E110" s="65">
        <v>0</v>
      </c>
      <c r="F110" s="65">
        <v>0</v>
      </c>
      <c r="G110" s="65">
        <v>0</v>
      </c>
      <c r="H110" s="65">
        <v>0</v>
      </c>
      <c r="I110" s="144" t="s">
        <v>98</v>
      </c>
      <c r="J110" s="135" t="s">
        <v>59</v>
      </c>
      <c r="K110" s="136">
        <v>0</v>
      </c>
      <c r="L110" s="136">
        <v>0.10564999999999999</v>
      </c>
      <c r="M110" s="136">
        <v>0.15542</v>
      </c>
      <c r="N110" s="136">
        <v>0.66437000000000002</v>
      </c>
      <c r="O110" s="136">
        <v>1.7323</v>
      </c>
      <c r="P110" s="136">
        <v>0.55098000000000003</v>
      </c>
    </row>
    <row r="111" spans="1:16" x14ac:dyDescent="0.25">
      <c r="A111" s="176"/>
      <c r="B111" s="66" t="s">
        <v>60</v>
      </c>
      <c r="C111" s="67">
        <v>36</v>
      </c>
      <c r="D111" s="67">
        <v>36</v>
      </c>
      <c r="E111" s="67">
        <v>36</v>
      </c>
      <c r="F111" s="67">
        <v>36</v>
      </c>
      <c r="G111" s="67">
        <v>36</v>
      </c>
      <c r="H111" s="67">
        <v>36</v>
      </c>
      <c r="I111" s="145"/>
      <c r="J111" s="137" t="s">
        <v>60</v>
      </c>
      <c r="K111" s="138">
        <v>36</v>
      </c>
      <c r="L111" s="138">
        <v>36</v>
      </c>
      <c r="M111" s="138">
        <v>36</v>
      </c>
      <c r="N111" s="138">
        <v>36</v>
      </c>
      <c r="O111" s="138">
        <v>36</v>
      </c>
      <c r="P111" s="138">
        <v>36</v>
      </c>
    </row>
    <row r="112" spans="1:16" ht="51" x14ac:dyDescent="0.25">
      <c r="A112" s="68" t="s">
        <v>99</v>
      </c>
      <c r="B112" s="69" t="s">
        <v>59</v>
      </c>
      <c r="C112" s="70">
        <v>1409.6357600000001</v>
      </c>
      <c r="D112" s="70">
        <v>1313.5153800000001</v>
      </c>
      <c r="E112" s="70">
        <v>1511.37771</v>
      </c>
      <c r="F112" s="70">
        <v>1395.1782500000002</v>
      </c>
      <c r="G112" s="70">
        <v>1504.5847300000003</v>
      </c>
      <c r="H112" s="70">
        <v>1473.579295</v>
      </c>
      <c r="I112" s="139" t="s">
        <v>99</v>
      </c>
      <c r="J112" s="94" t="s">
        <v>59</v>
      </c>
      <c r="K112" s="140">
        <v>1446.5754785593722</v>
      </c>
      <c r="L112" s="140">
        <v>1448.2652979999998</v>
      </c>
      <c r="M112" s="140">
        <v>1385.2325500000002</v>
      </c>
      <c r="N112" s="140">
        <v>1412.8773500000002</v>
      </c>
      <c r="O112" s="140">
        <v>1346.6251199999999</v>
      </c>
      <c r="P112" s="140">
        <v>1383.1034300000001</v>
      </c>
    </row>
  </sheetData>
  <sortState ref="V2:W27">
    <sortCondition ref="W2"/>
  </sortState>
  <mergeCells count="80">
    <mergeCell ref="A104:A105"/>
    <mergeCell ref="A108:A109"/>
    <mergeCell ref="A110:A111"/>
    <mergeCell ref="A92:A93"/>
    <mergeCell ref="A94:A95"/>
    <mergeCell ref="A96:A97"/>
    <mergeCell ref="A98:A99"/>
    <mergeCell ref="A100:A101"/>
    <mergeCell ref="A102:A103"/>
    <mergeCell ref="A72:A73"/>
    <mergeCell ref="A74:A75"/>
    <mergeCell ref="A90:A91"/>
    <mergeCell ref="A76:A77"/>
    <mergeCell ref="A64:A65"/>
    <mergeCell ref="A66:A67"/>
    <mergeCell ref="A70:A71"/>
    <mergeCell ref="A68:A69"/>
    <mergeCell ref="A78:A79"/>
    <mergeCell ref="A80:A81"/>
    <mergeCell ref="A82:A83"/>
    <mergeCell ref="A84:A85"/>
    <mergeCell ref="A86:A87"/>
    <mergeCell ref="A88:A89"/>
    <mergeCell ref="A62:A6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42:A43"/>
    <mergeCell ref="A30:A31"/>
    <mergeCell ref="A32:A33"/>
    <mergeCell ref="A34:A35"/>
    <mergeCell ref="A38:A39"/>
    <mergeCell ref="A40:A41"/>
    <mergeCell ref="I92:I93"/>
    <mergeCell ref="I48:I49"/>
    <mergeCell ref="I62:I63"/>
    <mergeCell ref="I78:I79"/>
    <mergeCell ref="I74:I75"/>
    <mergeCell ref="I72:I73"/>
    <mergeCell ref="I56:I57"/>
    <mergeCell ref="I90:I91"/>
    <mergeCell ref="I88:I89"/>
    <mergeCell ref="I86:I87"/>
    <mergeCell ref="I84:I85"/>
    <mergeCell ref="I58:I59"/>
    <mergeCell ref="I60:I61"/>
    <mergeCell ref="I66:I67"/>
    <mergeCell ref="I80:I81"/>
    <mergeCell ref="I64:I65"/>
    <mergeCell ref="I42:I43"/>
    <mergeCell ref="I38:I39"/>
    <mergeCell ref="I82:I83"/>
    <mergeCell ref="I54:I55"/>
    <mergeCell ref="I50:I51"/>
    <mergeCell ref="I52:I53"/>
    <mergeCell ref="I44:I45"/>
    <mergeCell ref="I68:I69"/>
    <mergeCell ref="I70:I71"/>
    <mergeCell ref="I30:I31"/>
    <mergeCell ref="I32:I33"/>
    <mergeCell ref="I110:I111"/>
    <mergeCell ref="I104:I105"/>
    <mergeCell ref="I94:I95"/>
    <mergeCell ref="I96:I97"/>
    <mergeCell ref="I98:I99"/>
    <mergeCell ref="I100:I101"/>
    <mergeCell ref="I102:I103"/>
    <mergeCell ref="I108:I109"/>
    <mergeCell ref="I106:I107"/>
    <mergeCell ref="I36:I37"/>
    <mergeCell ref="I46:I47"/>
    <mergeCell ref="I40:I41"/>
    <mergeCell ref="I76:I77"/>
    <mergeCell ref="I34: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Punsara</dc:creator>
  <cp:lastModifiedBy>Punsara</cp:lastModifiedBy>
  <dcterms:created xsi:type="dcterms:W3CDTF">2020-06-03T04:25:05Z</dcterms:created>
  <dcterms:modified xsi:type="dcterms:W3CDTF">2021-11-05T19:18:29Z</dcterms:modified>
</cp:coreProperties>
</file>